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/>
  <mc:AlternateContent xmlns:mc="http://schemas.openxmlformats.org/markup-compatibility/2006">
    <mc:Choice Requires="x15">
      <x15ac:absPath xmlns:x15ac="http://schemas.microsoft.com/office/spreadsheetml/2010/11/ac" url="/Users/lukaskozak/Dropbox/Umelky.cz/Zaslané nabídky Umělky/2022/Šluknov/"/>
    </mc:Choice>
  </mc:AlternateContent>
  <xr:revisionPtr revIDLastSave="0" documentId="13_ncr:1_{47CA50EB-62D6-E14F-954D-35FB2FDD203B}" xr6:coauthVersionLast="47" xr6:coauthVersionMax="47" xr10:uidLastSave="{00000000-0000-0000-0000-000000000000}"/>
  <bookViews>
    <workbookView xWindow="0" yWindow="820" windowWidth="19860" windowHeight="17380" activeTab="1" xr2:uid="{00000000-000D-0000-FFFF-FFFF00000000}"/>
  </bookViews>
  <sheets>
    <sheet name="Souhrn" sheetId="6" r:id="rId1"/>
    <sheet name="Volejbalová hřiště" sheetId="4" r:id="rId2"/>
    <sheet name="Požadavky na kvalitu" sheetId="5" r:id="rId3"/>
  </sheets>
  <definedNames>
    <definedName name="__MAIN__">'Volejbalová hřiště'!$A$2:$J$43</definedName>
    <definedName name="__MvymF__">'Volejbalová hřiště'!#REF!</definedName>
    <definedName name="__OobjF__">'Volejbalová hřiště'!$A$8:$J$43</definedName>
    <definedName name="__OoddF__">'Volejbalová hřiště'!$A$10:$J$37</definedName>
    <definedName name="__OradF__">'Volejbalová hřiště'!$A$12:$J$12</definedName>
    <definedName name="Excel_BuiltIn_Print_Titles_2_1">'Volejbalová hřiště'!$2:$5</definedName>
    <definedName name="_xlnm.Print_Titles" localSheetId="1">'Volejbalová hřiště'!$2:$8</definedName>
    <definedName name="_xlnm.Print_Area" localSheetId="1">'Volejbalová hřiště'!$B$2:$I$50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1" i="4" l="1"/>
  <c r="I68" i="4"/>
  <c r="I65" i="4"/>
  <c r="I64" i="4"/>
  <c r="I29" i="4"/>
  <c r="I24" i="4"/>
  <c r="F17" i="4"/>
  <c r="I17" i="4" s="1"/>
  <c r="I18" i="4"/>
  <c r="I80" i="4"/>
  <c r="I76" i="4"/>
  <c r="E73" i="4"/>
  <c r="F71" i="4"/>
  <c r="I71" i="4" s="1"/>
  <c r="F70" i="4"/>
  <c r="I70" i="4" s="1"/>
  <c r="F69" i="4"/>
  <c r="I69" i="4" s="1"/>
  <c r="I67" i="4"/>
  <c r="I66" i="4"/>
  <c r="F63" i="4"/>
  <c r="I63" i="4" s="1"/>
  <c r="I60" i="4"/>
  <c r="I59" i="4"/>
  <c r="I58" i="4"/>
  <c r="I57" i="4"/>
  <c r="F56" i="4"/>
  <c r="I56" i="4" s="1"/>
  <c r="F55" i="4"/>
  <c r="I55" i="4" s="1"/>
  <c r="F54" i="4"/>
  <c r="I54" i="4" s="1"/>
  <c r="F14" i="4"/>
  <c r="I14" i="4" s="1"/>
  <c r="I48" i="4"/>
  <c r="I47" i="4"/>
  <c r="F40" i="4"/>
  <c r="F35" i="4"/>
  <c r="F34" i="4"/>
  <c r="F33" i="4"/>
  <c r="F32" i="4"/>
  <c r="F31" i="4"/>
  <c r="F23" i="4"/>
  <c r="F22" i="4"/>
  <c r="I16" i="4"/>
  <c r="I15" i="4"/>
  <c r="F13" i="4"/>
  <c r="F12" i="4"/>
  <c r="I82" i="4" l="1"/>
  <c r="I78" i="4" s="1"/>
  <c r="I72" i="4"/>
  <c r="I62" i="4" s="1"/>
  <c r="I61" i="4"/>
  <c r="I53" i="4" s="1"/>
  <c r="I77" i="4"/>
  <c r="I74" i="4" s="1"/>
  <c r="I49" i="4"/>
  <c r="I50" i="4" s="1"/>
  <c r="I45" i="4" s="1"/>
  <c r="I51" i="4" l="1"/>
  <c r="H20" i="6" s="1"/>
  <c r="I43" i="4"/>
  <c r="I35" i="4"/>
  <c r="I34" i="4"/>
  <c r="I33" i="4"/>
  <c r="I32" i="4"/>
  <c r="I31" i="4"/>
  <c r="I30" i="4"/>
  <c r="I28" i="4"/>
  <c r="I27" i="4"/>
  <c r="I26" i="4"/>
  <c r="I25" i="4"/>
  <c r="I19" i="4"/>
  <c r="I23" i="4" l="1"/>
  <c r="I22" i="4"/>
  <c r="I42" i="4"/>
  <c r="I41" i="4"/>
  <c r="I36" i="4" l="1"/>
  <c r="I21" i="4" s="1"/>
  <c r="I13" i="4"/>
  <c r="I12" i="4" l="1"/>
  <c r="I20" i="4" s="1"/>
  <c r="I11" i="4" s="1"/>
  <c r="I40" i="4"/>
  <c r="I44" i="4" s="1"/>
  <c r="I38" i="4" s="1"/>
  <c r="E37" i="4"/>
  <c r="I9" i="4" l="1"/>
  <c r="I7" i="4" s="1"/>
  <c r="H19" i="6" l="1"/>
  <c r="H22" i="6"/>
  <c r="F26" i="6" l="1"/>
  <c r="F25" i="6"/>
  <c r="F29" i="6"/>
  <c r="F30" i="6" l="1"/>
</calcChain>
</file>

<file path=xl/sharedStrings.xml><?xml version="1.0" encoding="utf-8"?>
<sst xmlns="http://schemas.openxmlformats.org/spreadsheetml/2006/main" count="207" uniqueCount="115">
  <si>
    <t>Seznam položek pro oddíl :</t>
  </si>
  <si>
    <t>m2</t>
  </si>
  <si>
    <t>1</t>
  </si>
  <si>
    <t>Cena
celkem</t>
  </si>
  <si>
    <t>Sazba</t>
  </si>
  <si>
    <t>Mj</t>
  </si>
  <si>
    <t>Množství Mj</t>
  </si>
  <si>
    <t>Popis řádku</t>
  </si>
  <si>
    <t>Ř</t>
  </si>
  <si>
    <t>Oddíl</t>
  </si>
  <si>
    <t>Objekt</t>
  </si>
  <si>
    <t>Zakázka :</t>
  </si>
  <si>
    <t>Položkový rozpočet</t>
  </si>
  <si>
    <t>Cena celkem</t>
  </si>
  <si>
    <t>Sazba [Kč]</t>
  </si>
  <si>
    <t>Množství [Mj]</t>
  </si>
  <si>
    <t>Název</t>
  </si>
  <si>
    <t>Řádek</t>
  </si>
  <si>
    <t>.Hdr</t>
  </si>
  <si>
    <t>mj</t>
  </si>
  <si>
    <t>MEZISOUČET</t>
  </si>
  <si>
    <t>tun</t>
  </si>
  <si>
    <t>bm</t>
  </si>
  <si>
    <t>Zakázka:</t>
  </si>
  <si>
    <t>Objednatel:</t>
  </si>
  <si>
    <t>IČ:</t>
  </si>
  <si>
    <t>DIČ:</t>
  </si>
  <si>
    <t>Zhotovitel:</t>
  </si>
  <si>
    <t>Vypracoval:</t>
  </si>
  <si>
    <t>Rozpis ceny</t>
  </si>
  <si>
    <t>Celkem</t>
  </si>
  <si>
    <t>Rekapitulace daní</t>
  </si>
  <si>
    <t>Základ pro základní DPH</t>
  </si>
  <si>
    <t>%</t>
  </si>
  <si>
    <t>CZK</t>
  </si>
  <si>
    <t xml:space="preserve">Základní DPH </t>
  </si>
  <si>
    <t>Cena celkem bez DPH</t>
  </si>
  <si>
    <t>Cena celkem s DPH</t>
  </si>
  <si>
    <t>v</t>
  </si>
  <si>
    <t>dne</t>
  </si>
  <si>
    <t>Za zhotovitele</t>
  </si>
  <si>
    <t>Za objednatele</t>
  </si>
  <si>
    <t xml:space="preserve">Instalace nového povrchu umělé trávy </t>
  </si>
  <si>
    <t>Překartáčování a zapravení písku do umělé trávy, srovnání výplně. Po zahrání opětovná příprava
povrchu a finální hru. Nastavení odskoku míče.</t>
  </si>
  <si>
    <t>Požadavky na kvalitu umělé trávy</t>
  </si>
  <si>
    <t>Zemní práce (bourací práce)</t>
  </si>
  <si>
    <t>ks</t>
  </si>
  <si>
    <t>Dodání a instalace sloupků na sportovní oplocení 4900x60 v rozestupu 3 m a vzpěr, které budou umístěny na krajních sloupcích, tak aby při napínání vazacího drátu byl omezen ohyb sloupků. Sloupky budou zabetonovány do hloubky 90 cm a betonová patka bude mít průměr 30 cm.</t>
  </si>
  <si>
    <t xml:space="preserve">Dodání a instalace vztupních branek. Celkem 2 ks - jednokřídlá 1000x2200 mm a dvoukřídlá 2000x2200 mm vč. rámu </t>
  </si>
  <si>
    <t>Laserová příprava podloží  - kompletní aplikace podkladové vrstvy drceného kameniva frakce 32-64 mm ve výšce 160 mm. Celoplošné válcování. Kompletní příprava na položení nového trávníku včetně dodávky nových vrstev vsypového materiálu</t>
  </si>
  <si>
    <t>Laserová příprava podloží  - kompletní aplikace podkladové vrstvy drceného kameniva frakce 16-32 mm ve výšce 70 mm. Celoplošné válcování. Kompletní příprava na položení nového trávníku včetně dodávky nových vrstev vsypového materiálu</t>
  </si>
  <si>
    <t>Laserová příprava podloží  - kompletní aplikace podkladové vrstvy drceného kameniva frakce 8-16 mm ve výšce 40 mm. Celoplošné válcování. Kompletní příprava na položení nového trávníku včetně dodávky nových vrstev vsypového materiálu</t>
  </si>
  <si>
    <t>Laserová příprava podloží  - kompletní aplikace podkladové vrstvy drceného kameniva frakce 0-4 mm ve výšce 10 mm. Celoplošné válcování. Kompletní příprava na položení nového trávníku včetně dodávky nových vrstev vsypového materiálu</t>
  </si>
  <si>
    <r>
      <t xml:space="preserve">Laserová příprava podloží  - kompletní aplikace podkladové vrstvy drceného kameniva </t>
    </r>
    <r>
      <rPr>
        <sz val="10"/>
        <color rgb="FF000000"/>
        <rFont val="Arial"/>
        <family val="2"/>
      </rPr>
      <t>frakce 4-8 mm ve výšce 20 mm.</t>
    </r>
    <r>
      <rPr>
        <sz val="10"/>
        <color rgb="FF000000"/>
        <rFont val="Roboto Light"/>
      </rPr>
      <t xml:space="preserve"> </t>
    </r>
    <r>
      <rPr>
        <sz val="10"/>
        <color rgb="FF000000"/>
        <rFont val="Arial"/>
        <family val="2"/>
      </rPr>
      <t>Celoplošné válcování. Kompletní příprava na položení nového trávníku včetně dodávky nových vrstev vsypového materiálu</t>
    </r>
  </si>
  <si>
    <t>Dodání a rovnoměrná plošná aplikace přírodně bílého křemičitého písku oválného zrna dle normy - aplikace bude provedena profesionálním strojem pod tlakem pro zajištění rovnoměrné aplikace po celém povrchu</t>
  </si>
  <si>
    <t xml:space="preserve">Barva - zelená/červená </t>
  </si>
  <si>
    <t>Kontrolní body realizace</t>
  </si>
  <si>
    <t>*</t>
  </si>
  <si>
    <t xml:space="preserve">Každá frakce drenážních vrstev drceného kamene musí být plošně srována a před aplikaci další frakce musí být hutněna </t>
  </si>
  <si>
    <t xml:space="preserve">Finální frakce drceného kamene 0/4 bude instalována v maximální výšce 20 mm po zhutnění 15 mm maximálně. </t>
  </si>
  <si>
    <t>Před instalací umělé trávy bude kontrola rovinatosti po celé ploše nesmí být odchylka vězší něž 10 mm na 4m lati</t>
  </si>
  <si>
    <t xml:space="preserve">Lepení všech spojů umělé trávy bude na celou šířku lepící pásky tzn., 30 cm pro dosažení větší pevnosti spojů a delší životnosti </t>
  </si>
  <si>
    <t>Zemní práce (rekonstrukce)</t>
  </si>
  <si>
    <t xml:space="preserve">Plošné odstranění současného sportovního povrchu, staré znečištěné antuky do hloubky 50 mm </t>
  </si>
  <si>
    <t>Celoplošné laserové srovnání zemní pláně a zhutnění podlozí vybrační deskou na 50 Mpa</t>
  </si>
  <si>
    <t>Vybavení sportoviště</t>
  </si>
  <si>
    <t xml:space="preserve">Profesionální trojúhelníkový kartáč pro pravidelnou údržbu hřiště - TROJÚHELNÍKOVÝ KARTÁČ S </t>
  </si>
  <si>
    <t xml:space="preserve">Dodání a instalace volejbalových sloupků včetně sítě </t>
  </si>
  <si>
    <t>Před isntalací drenážních vrstev drceného kamene zhutnit podklad na min. 50 kN</t>
  </si>
  <si>
    <t>Rekonstrukce volejbalových hřišť v areálu Městského stadionu Slávy Novotného, Šluknov</t>
  </si>
  <si>
    <t>Město Šluknov</t>
  </si>
  <si>
    <t>nam. Míru 1</t>
  </si>
  <si>
    <t>407 77 Šluknov</t>
  </si>
  <si>
    <t>00261688</t>
  </si>
  <si>
    <t>CZ00261688</t>
  </si>
  <si>
    <t>Město Šluknov - rekonstrukce volajbalových hřišť</t>
  </si>
  <si>
    <t>Sportovní areál u Městského stadionu Slávy Novotného, Šluknov</t>
  </si>
  <si>
    <r>
      <t xml:space="preserve">Rekonstrukce volejbalového hřiště SO01  </t>
    </r>
    <r>
      <rPr>
        <b/>
        <sz val="9"/>
        <color rgb="FF000000"/>
        <rFont val="Arial"/>
        <family val="2"/>
      </rPr>
      <t>(rozměry 30,1 x 14,5 m)</t>
    </r>
  </si>
  <si>
    <t>Odvoz a ekologická likvidace staré antuky na skládce cca 30 tun</t>
  </si>
  <si>
    <t xml:space="preserve">Demontáž současných obrubníků vč. Betonového lože </t>
  </si>
  <si>
    <t>Demontáž sloupků na volejbal vč. pouzder na volejbal</t>
  </si>
  <si>
    <t>Plošné hutnění současného podkladového materílu po skrývce (drceného kamene 32/63 mm)</t>
  </si>
  <si>
    <t xml:space="preserve">Odstranění a odvoz betonového lože, obrubníků, pozder a betonového lože obrubníků na skládku </t>
  </si>
  <si>
    <t xml:space="preserve">Přesun hmot na staveništi do 100 m </t>
  </si>
  <si>
    <t>m3</t>
  </si>
  <si>
    <t>Plošná instalace geotextilie 200g/m2 po celé ploše sportoviště 450 m2</t>
  </si>
  <si>
    <t xml:space="preserve">Instalace původních obrubníků  200x50x1000 do betonového lože po třech stranách obvodu sportoviště </t>
  </si>
  <si>
    <t>Sportovní plochy SO01 a SO02 budou vůči sobě rozděleny betonovou obrubou 200x50x1000 mm do betonového lože v délce 30,1m</t>
  </si>
  <si>
    <t xml:space="preserve">D+M pouzder na volejbalové sloupky </t>
  </si>
  <si>
    <t>D+M konstrukcí na basketbalové koše</t>
  </si>
  <si>
    <t>Dodání a instalace svařovaného pletiva HEAVY 2,5 mm s oky 50x50 mm po obvodu sportoviště do výšky 4m, oplocení bude uchyceno na napínací ocelová lanka, která budou tažena na 3 úrovních (dole, uprostřed a nahoře) po celém obvodu sportoviště. Uchycení bude po cca 30 cm pomocí kotvících skob a v rozích bude upevněna pomocí vázacího lanka.</t>
  </si>
  <si>
    <t xml:space="preserve">D+M Umělá tráva Multisport DOMO Idea - zahrnuje vypracování pokládkového plánu od výrobce. Možnost všití nejvíce vytížených lajn rovnou do umělé trávy pro dosažení delší životnosti. Podrobné specifikace k umělé trávě naleznete v listu specifikace umělé trávy </t>
  </si>
  <si>
    <t>Lajnování na volejbal, nohejebal a basketbal dle projektu (zahrnuje lepidlo, pásky a spojovací materiál) instalace na
nejširší 30 cm pásky pro zajištění delší životnosti a pevnosti spojů.</t>
  </si>
  <si>
    <t>Dodání a instalace 2 ks basketbalových košů včetně venkovních desek, obručí a sítě</t>
  </si>
  <si>
    <r>
      <t xml:space="preserve">Rekonstrukce volejbalového hřiště SO02  </t>
    </r>
    <r>
      <rPr>
        <b/>
        <sz val="9"/>
        <color rgb="FF000000"/>
        <rFont val="Arial"/>
        <family val="2"/>
      </rPr>
      <t>(rozměry 30,1 x 14,1 m)</t>
    </r>
  </si>
  <si>
    <t>Odvoz a ekologická likvidace staré antuky na skládce celkem cca 29 tun</t>
  </si>
  <si>
    <t>Plošné odstranění nefunkční podkladové vrstvy, škváry, recyklátu, kameniva. Přesněji cca 50 mm původní škváry v celkové ploše 424 m2</t>
  </si>
  <si>
    <t>Rekonstrukce volejbalového hřiště SO01</t>
  </si>
  <si>
    <t>Rekonstrukce volejbalového hřiště SO02</t>
  </si>
  <si>
    <t xml:space="preserve">Vybudování přístupového chodníku ze zámkové dlažby o rozměrech 14,1 m x 1 m šířka pro zajištění vstupu na hřiště SO01 s umělou trávou - položka zahrnuje D+M zámkové dlažby a instalaci betonového obrubníku v délce 14,1 m na vymezenní zámkové dlažby do vnitřní strany hřiště </t>
  </si>
  <si>
    <t>Instalace drenážní vrstvy drceného kamene pod zámkovou dlažbou frakce 8/16 mm ve výšce 100 mm</t>
  </si>
  <si>
    <t>Instalace drenážní vrstvy drceného kamene pod zámkovou dlažbou frakce 4/8 mm ve výšce 20 mm</t>
  </si>
  <si>
    <t xml:space="preserve">Laserová příprava podloží  - kompletní aplikace podkladové vrstvy strusky nebo škváry jako podklad pod antuku ve výšce 50 mm. Celoplošné válcování. </t>
  </si>
  <si>
    <t>Kompletní aplikace Antuky 0-2 mm: Vrstva 15 mm. Zahrnuje rovnoměrnou aplikaci antuky včetně propojení antuky s podkladovou vrstvou válcováním podélně a příčně</t>
  </si>
  <si>
    <t>Kompletní aplikace finální vrstvy antuky 0-4 mm: Vrstva 10 mm. Zahrnuje rovnoměrnou aplikaci antuky včetně propojení antuky s jemno-zrnou antukou včetně válcování podélně a příčně.</t>
  </si>
  <si>
    <t>Instalace plastových lajn včetně podzemních kotev. Zapuštění lajn do povrchu  -  1x pro volejbalové hřiště</t>
  </si>
  <si>
    <t>Dodání a montáž volejbalových sloupků vč. sítě</t>
  </si>
  <si>
    <t>Plošné odstranění nefunkční podkladové vrstvy, škváry, recyklátu, kameniva až do hloubky 200 mm plošně po celé ploše 436 m2 vč. Likvidace</t>
  </si>
  <si>
    <t>Typ vlákna - rovné vlákno 100% PP</t>
  </si>
  <si>
    <t>Výška umělé trávy min. 15 mm</t>
  </si>
  <si>
    <r>
      <t>Min. počet vpichu 63.000 na m</t>
    </r>
    <r>
      <rPr>
        <vertAlign val="superscript"/>
        <sz val="11"/>
        <color rgb="FF000000"/>
        <rFont val="Arial"/>
        <family val="2"/>
      </rPr>
      <t>2</t>
    </r>
  </si>
  <si>
    <r>
      <t>Min. hmotnost 2140gr/m</t>
    </r>
    <r>
      <rPr>
        <vertAlign val="superscript"/>
        <sz val="11"/>
        <color rgb="FF000000"/>
        <rFont val="Arial"/>
        <family val="2"/>
      </rPr>
      <t>2</t>
    </r>
  </si>
  <si>
    <t>Min. Dtex 5000</t>
  </si>
  <si>
    <t>Lajnování na volejbal bílá barva, nohejbal žlutá barva a basketbal modrá barva</t>
  </si>
  <si>
    <r>
      <t>Min. 15 kg / m</t>
    </r>
    <r>
      <rPr>
        <vertAlign val="superscript"/>
        <sz val="11"/>
        <color rgb="FF000000"/>
        <rFont val="Arial"/>
        <family val="2"/>
      </rPr>
      <t>2</t>
    </r>
    <r>
      <rPr>
        <sz val="11"/>
        <color rgb="FF000000"/>
        <rFont val="Arial"/>
        <family val="2"/>
      </rPr>
      <t xml:space="preserve"> přírodně bílého křemičitého písku. Certifikovaného, zdravotně nezávadného pro použití na sportoviště, frakce 0,3/0,8 mm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</si>
</sst>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"/>
    <numFmt numFmtId="165" formatCode="_-* #,##0.00\,_K_č_-;\-* #,##0.00\,_K_č_-;_-* \-??\ _K_č_-;_-@_-"/>
    <numFmt numFmtId="166" formatCode="#,##0.00;\-#,##0.00;&quot;&quot;"/>
    <numFmt numFmtId="167" formatCode="#,##0.00&quot; Kč&quot;;\-#,##0.00&quot; Kč&quot;"/>
    <numFmt numFmtId="168" formatCode="#,##0.00;;&quot;&quot;"/>
    <numFmt numFmtId="169" formatCode="#,##0.00&quot; Kč&quot;;[Red]\-#,##0.00&quot; Kč&quot;"/>
  </numFmts>
  <fonts count="35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204"/>
    </font>
    <font>
      <b/>
      <sz val="10"/>
      <color indexed="60"/>
      <name val="Arial"/>
      <family val="2"/>
      <charset val="204"/>
    </font>
    <font>
      <sz val="8"/>
      <color indexed="17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.5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0.5"/>
      <color indexed="14"/>
      <name val="Arial"/>
      <family val="2"/>
      <charset val="204"/>
    </font>
    <font>
      <sz val="10.5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color indexed="8"/>
      <name val="Andale Sans UI;Arial Unicode MS"/>
      <family val="1"/>
    </font>
    <font>
      <sz val="10"/>
      <name val="Arial CE"/>
    </font>
    <font>
      <b/>
      <sz val="10"/>
      <name val="Arial"/>
      <family val="2"/>
    </font>
    <font>
      <b/>
      <sz val="16"/>
      <name val="Arial"/>
      <family val="2"/>
    </font>
    <font>
      <b/>
      <u/>
      <sz val="14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b/>
      <sz val="12"/>
      <color rgb="FF000000"/>
      <name val="Arial"/>
      <family val="2"/>
    </font>
    <font>
      <i/>
      <sz val="11"/>
      <color rgb="FF000000"/>
      <name val="Arial"/>
      <family val="2"/>
    </font>
    <font>
      <sz val="11"/>
      <name val="Arial"/>
      <family val="2"/>
      <charset val="238"/>
    </font>
    <font>
      <sz val="10"/>
      <name val="Arial CE"/>
      <charset val="238"/>
    </font>
    <font>
      <b/>
      <sz val="11"/>
      <name val="Arial"/>
      <family val="2"/>
      <charset val="238"/>
    </font>
    <font>
      <b/>
      <sz val="11"/>
      <name val="Arial"/>
      <family val="2"/>
    </font>
    <font>
      <b/>
      <sz val="14"/>
      <name val="Arial"/>
      <family val="2"/>
      <charset val="238"/>
    </font>
    <font>
      <sz val="10"/>
      <color rgb="FF000000"/>
      <name val="Roboto Light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12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indexed="43"/>
        <bgColor indexed="13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13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7" fillId="0" borderId="0"/>
  </cellStyleXfs>
  <cellXfs count="193">
    <xf numFmtId="0" fontId="0" fillId="0" borderId="0" xfId="0"/>
    <xf numFmtId="0" fontId="4" fillId="0" borderId="0" xfId="1"/>
    <xf numFmtId="0" fontId="4" fillId="0" borderId="0" xfId="1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Fill="1" applyBorder="1"/>
    <xf numFmtId="0" fontId="5" fillId="0" borderId="0" xfId="1" applyFont="1" applyBorder="1"/>
    <xf numFmtId="0" fontId="3" fillId="2" borderId="0" xfId="1" applyFont="1" applyFill="1" applyBorder="1" applyAlignment="1"/>
    <xf numFmtId="0" fontId="3" fillId="2" borderId="0" xfId="1" applyFont="1" applyFill="1" applyBorder="1" applyAlignment="1">
      <alignment horizontal="center"/>
    </xf>
    <xf numFmtId="164" fontId="3" fillId="2" borderId="0" xfId="1" applyNumberFormat="1" applyFont="1" applyFill="1" applyBorder="1" applyAlignment="1">
      <alignment horizontal="right"/>
    </xf>
    <xf numFmtId="0" fontId="5" fillId="2" borderId="0" xfId="1" applyFont="1" applyFill="1" applyBorder="1"/>
    <xf numFmtId="165" fontId="4" fillId="2" borderId="0" xfId="1" applyNumberFormat="1" applyFont="1" applyFill="1" applyBorder="1" applyAlignment="1">
      <alignment horizontal="right" vertical="top"/>
    </xf>
    <xf numFmtId="0" fontId="4" fillId="2" borderId="0" xfId="1" applyFont="1" applyFill="1" applyBorder="1" applyAlignment="1">
      <alignment vertical="top"/>
    </xf>
    <xf numFmtId="0" fontId="4" fillId="2" borderId="0" xfId="1" applyFont="1" applyFill="1" applyBorder="1"/>
    <xf numFmtId="167" fontId="2" fillId="3" borderId="0" xfId="1" applyNumberFormat="1" applyFont="1" applyFill="1" applyBorder="1" applyAlignment="1">
      <alignment vertical="top"/>
    </xf>
    <xf numFmtId="0" fontId="2" fillId="3" borderId="0" xfId="1" applyFont="1" applyFill="1" applyBorder="1" applyAlignment="1">
      <alignment vertical="top"/>
    </xf>
    <xf numFmtId="0" fontId="2" fillId="3" borderId="0" xfId="1" applyFont="1" applyFill="1" applyBorder="1" applyAlignment="1">
      <alignment horizontal="center" vertical="top"/>
    </xf>
    <xf numFmtId="0" fontId="2" fillId="3" borderId="0" xfId="1" applyFont="1" applyFill="1" applyBorder="1" applyAlignment="1">
      <alignment vertical="top" wrapText="1"/>
    </xf>
    <xf numFmtId="0" fontId="8" fillId="3" borderId="0" xfId="1" applyFont="1" applyFill="1" applyBorder="1" applyAlignment="1">
      <alignment vertical="top"/>
    </xf>
    <xf numFmtId="0" fontId="2" fillId="3" borderId="0" xfId="1" applyFont="1" applyFill="1" applyBorder="1" applyAlignment="1">
      <alignment horizontal="right" vertical="top"/>
    </xf>
    <xf numFmtId="0" fontId="2" fillId="2" borderId="0" xfId="1" applyFont="1" applyFill="1" applyBorder="1" applyAlignment="1">
      <alignment vertical="top"/>
    </xf>
    <xf numFmtId="39" fontId="1" fillId="4" borderId="2" xfId="1" applyNumberFormat="1" applyFont="1" applyFill="1" applyBorder="1" applyAlignment="1">
      <alignment vertical="top"/>
    </xf>
    <xf numFmtId="0" fontId="1" fillId="4" borderId="2" xfId="1" applyFont="1" applyFill="1" applyBorder="1" applyAlignment="1">
      <alignment vertical="top"/>
    </xf>
    <xf numFmtId="0" fontId="1" fillId="4" borderId="2" xfId="1" applyFont="1" applyFill="1" applyBorder="1" applyAlignment="1">
      <alignment horizontal="center" vertical="top"/>
    </xf>
    <xf numFmtId="0" fontId="1" fillId="4" borderId="2" xfId="1" applyFont="1" applyFill="1" applyBorder="1" applyAlignment="1">
      <alignment vertical="top" wrapText="1"/>
    </xf>
    <xf numFmtId="0" fontId="1" fillId="4" borderId="2" xfId="1" applyFont="1" applyFill="1" applyBorder="1" applyAlignment="1">
      <alignment horizontal="right" vertical="top"/>
    </xf>
    <xf numFmtId="0" fontId="1" fillId="2" borderId="0" xfId="1" applyFont="1" applyFill="1" applyBorder="1" applyAlignment="1">
      <alignment vertical="top"/>
    </xf>
    <xf numFmtId="0" fontId="4" fillId="2" borderId="0" xfId="1" applyFont="1" applyFill="1" applyBorder="1" applyAlignment="1">
      <alignment horizontal="center"/>
    </xf>
    <xf numFmtId="39" fontId="1" fillId="5" borderId="2" xfId="1" applyNumberFormat="1" applyFont="1" applyFill="1" applyBorder="1"/>
    <xf numFmtId="0" fontId="10" fillId="2" borderId="2" xfId="1" applyFont="1" applyFill="1" applyBorder="1"/>
    <xf numFmtId="168" fontId="1" fillId="2" borderId="2" xfId="1" applyNumberFormat="1" applyFont="1" applyFill="1" applyBorder="1" applyAlignment="1">
      <alignment horizontal="center"/>
    </xf>
    <xf numFmtId="168" fontId="11" fillId="2" borderId="2" xfId="1" applyNumberFormat="1" applyFont="1" applyFill="1" applyBorder="1"/>
    <xf numFmtId="0" fontId="6" fillId="2" borderId="2" xfId="1" applyFont="1" applyFill="1" applyBorder="1"/>
    <xf numFmtId="0" fontId="4" fillId="0" borderId="0" xfId="1" applyFont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5" fillId="6" borderId="2" xfId="1" applyFont="1" applyFill="1" applyBorder="1" applyAlignment="1">
      <alignment horizontal="center" vertical="center" wrapText="1"/>
    </xf>
    <xf numFmtId="0" fontId="5" fillId="6" borderId="2" xfId="1" applyFont="1" applyFill="1" applyBorder="1" applyAlignment="1">
      <alignment horizontal="center" vertical="center"/>
    </xf>
    <xf numFmtId="169" fontId="12" fillId="2" borderId="0" xfId="1" applyNumberFormat="1" applyFont="1" applyFill="1" applyBorder="1"/>
    <xf numFmtId="0" fontId="13" fillId="2" borderId="0" xfId="1" applyFont="1" applyFill="1" applyBorder="1"/>
    <xf numFmtId="168" fontId="7" fillId="2" borderId="0" xfId="1" applyNumberFormat="1" applyFont="1" applyFill="1" applyBorder="1"/>
    <xf numFmtId="168" fontId="15" fillId="2" borderId="0" xfId="1" applyNumberFormat="1" applyFont="1" applyFill="1" applyBorder="1"/>
    <xf numFmtId="0" fontId="15" fillId="2" borderId="0" xfId="1" applyFont="1" applyFill="1" applyBorder="1" applyAlignment="1">
      <alignment horizontal="left"/>
    </xf>
    <xf numFmtId="0" fontId="16" fillId="2" borderId="0" xfId="1" applyFont="1" applyFill="1" applyBorder="1"/>
    <xf numFmtId="0" fontId="5" fillId="0" borderId="0" xfId="1" applyFont="1" applyBorder="1" applyAlignment="1">
      <alignment horizontal="center"/>
    </xf>
    <xf numFmtId="0" fontId="5" fillId="0" borderId="0" xfId="1" applyFont="1" applyFill="1" applyBorder="1"/>
    <xf numFmtId="168" fontId="15" fillId="2" borderId="0" xfId="1" applyNumberFormat="1" applyFont="1" applyFill="1" applyBorder="1" applyAlignment="1">
      <alignment horizontal="center"/>
    </xf>
    <xf numFmtId="168" fontId="7" fillId="2" borderId="0" xfId="1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right" vertical="center"/>
    </xf>
    <xf numFmtId="0" fontId="4" fillId="2" borderId="1" xfId="1" applyFont="1" applyFill="1" applyBorder="1" applyAlignment="1">
      <alignment vertical="center" wrapText="1"/>
    </xf>
    <xf numFmtId="0" fontId="7" fillId="2" borderId="1" xfId="1" applyFont="1" applyFill="1" applyBorder="1" applyAlignment="1">
      <alignment vertical="center"/>
    </xf>
    <xf numFmtId="0" fontId="4" fillId="2" borderId="1" xfId="1" applyFont="1" applyFill="1" applyBorder="1" applyAlignment="1">
      <alignment horizontal="right" vertical="center"/>
    </xf>
    <xf numFmtId="4" fontId="4" fillId="2" borderId="1" xfId="1" applyNumberFormat="1" applyFont="1" applyFill="1" applyBorder="1" applyAlignment="1">
      <alignment horizontal="right" vertical="center"/>
    </xf>
    <xf numFmtId="166" fontId="7" fillId="2" borderId="1" xfId="1" applyNumberFormat="1" applyFont="1" applyFill="1" applyBorder="1" applyAlignment="1">
      <alignment horizontal="right" vertical="center"/>
    </xf>
    <xf numFmtId="0" fontId="7" fillId="2" borderId="1" xfId="1" applyFont="1" applyFill="1" applyBorder="1" applyAlignment="1">
      <alignment horizontal="right" vertical="center"/>
    </xf>
    <xf numFmtId="0" fontId="4" fillId="2" borderId="1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vertical="center"/>
    </xf>
    <xf numFmtId="166" fontId="7" fillId="0" borderId="6" xfId="1" applyNumberFormat="1" applyFont="1" applyFill="1" applyBorder="1" applyAlignment="1">
      <alignment horizontal="right" vertical="center"/>
    </xf>
    <xf numFmtId="0" fontId="1" fillId="7" borderId="2" xfId="1" applyFont="1" applyFill="1" applyBorder="1" applyAlignment="1">
      <alignment horizontal="right" vertical="top"/>
    </xf>
    <xf numFmtId="0" fontId="9" fillId="7" borderId="2" xfId="1" applyFont="1" applyFill="1" applyBorder="1" applyAlignment="1">
      <alignment vertical="top"/>
    </xf>
    <xf numFmtId="0" fontId="7" fillId="2" borderId="0" xfId="1" applyFont="1" applyFill="1" applyBorder="1" applyAlignment="1">
      <alignment horizontal="right" vertical="center"/>
    </xf>
    <xf numFmtId="0" fontId="26" fillId="8" borderId="10" xfId="5" applyFont="1" applyFill="1" applyBorder="1" applyAlignment="1">
      <alignment horizontal="left" vertical="center" indent="1"/>
    </xf>
    <xf numFmtId="49" fontId="28" fillId="8" borderId="0" xfId="5" applyNumberFormat="1" applyFont="1" applyFill="1" applyAlignment="1">
      <alignment horizontal="left" vertical="center"/>
    </xf>
    <xf numFmtId="0" fontId="26" fillId="0" borderId="10" xfId="5" applyFont="1" applyBorder="1" applyAlignment="1">
      <alignment horizontal="left" vertical="center" indent="1"/>
    </xf>
    <xf numFmtId="0" fontId="26" fillId="0" borderId="0" xfId="5" applyFont="1"/>
    <xf numFmtId="49" fontId="28" fillId="0" borderId="0" xfId="5" applyNumberFormat="1" applyFont="1" applyAlignment="1">
      <alignment horizontal="left" vertical="center"/>
    </xf>
    <xf numFmtId="0" fontId="28" fillId="0" borderId="0" xfId="5" applyFont="1" applyAlignment="1">
      <alignment vertical="center"/>
    </xf>
    <xf numFmtId="0" fontId="26" fillId="0" borderId="0" xfId="5" applyFont="1" applyAlignment="1">
      <alignment horizontal="right" vertical="center"/>
    </xf>
    <xf numFmtId="0" fontId="26" fillId="0" borderId="13" xfId="5" applyFont="1" applyBorder="1"/>
    <xf numFmtId="0" fontId="28" fillId="0" borderId="10" xfId="5" applyFont="1" applyBorder="1" applyAlignment="1">
      <alignment horizontal="left" vertical="center" indent="1"/>
    </xf>
    <xf numFmtId="0" fontId="28" fillId="0" borderId="14" xfId="5" applyFont="1" applyBorder="1" applyAlignment="1">
      <alignment horizontal="left" vertical="center" indent="1"/>
    </xf>
    <xf numFmtId="49" fontId="28" fillId="0" borderId="15" xfId="5" applyNumberFormat="1" applyFont="1" applyBorder="1" applyAlignment="1">
      <alignment horizontal="right" vertical="center"/>
    </xf>
    <xf numFmtId="49" fontId="28" fillId="0" borderId="15" xfId="5" applyNumberFormat="1" applyFont="1" applyBorder="1" applyAlignment="1">
      <alignment horizontal="left" vertical="center"/>
    </xf>
    <xf numFmtId="0" fontId="28" fillId="0" borderId="15" xfId="5" applyFont="1" applyBorder="1" applyAlignment="1">
      <alignment vertical="center"/>
    </xf>
    <xf numFmtId="0" fontId="26" fillId="0" borderId="15" xfId="5" applyFont="1" applyBorder="1" applyAlignment="1">
      <alignment vertical="center"/>
    </xf>
    <xf numFmtId="0" fontId="26" fillId="0" borderId="16" xfId="5" applyFont="1" applyBorder="1"/>
    <xf numFmtId="0" fontId="26" fillId="0" borderId="10" xfId="5" applyFont="1" applyBorder="1"/>
    <xf numFmtId="0" fontId="26" fillId="0" borderId="15" xfId="5" applyFont="1" applyBorder="1"/>
    <xf numFmtId="49" fontId="28" fillId="0" borderId="0" xfId="5" applyNumberFormat="1" applyFont="1" applyAlignment="1" applyProtection="1">
      <alignment horizontal="left" vertical="center"/>
      <protection locked="0"/>
    </xf>
    <xf numFmtId="49" fontId="28" fillId="0" borderId="15" xfId="5" applyNumberFormat="1" applyFont="1" applyBorder="1" applyAlignment="1" applyProtection="1">
      <alignment horizontal="right" vertical="center"/>
      <protection locked="0"/>
    </xf>
    <xf numFmtId="0" fontId="26" fillId="0" borderId="15" xfId="5" applyFont="1" applyBorder="1" applyAlignment="1">
      <alignment horizontal="right" vertical="center"/>
    </xf>
    <xf numFmtId="0" fontId="26" fillId="0" borderId="17" xfId="5" applyFont="1" applyBorder="1" applyAlignment="1">
      <alignment horizontal="left" vertical="top" indent="1"/>
    </xf>
    <xf numFmtId="0" fontId="26" fillId="0" borderId="11" xfId="5" applyFont="1" applyBorder="1" applyAlignment="1">
      <alignment vertical="top"/>
    </xf>
    <xf numFmtId="0" fontId="28" fillId="0" borderId="11" xfId="5" applyFont="1" applyBorder="1" applyAlignment="1">
      <alignment horizontal="left" vertical="top"/>
    </xf>
    <xf numFmtId="0" fontId="28" fillId="0" borderId="11" xfId="5" applyFont="1" applyBorder="1" applyAlignment="1">
      <alignment vertical="center"/>
    </xf>
    <xf numFmtId="0" fontId="26" fillId="0" borderId="11" xfId="5" applyFont="1" applyBorder="1" applyAlignment="1">
      <alignment horizontal="right" vertical="center"/>
    </xf>
    <xf numFmtId="0" fontId="26" fillId="0" borderId="12" xfId="5" applyFont="1" applyBorder="1"/>
    <xf numFmtId="0" fontId="26" fillId="0" borderId="15" xfId="5" applyFont="1" applyBorder="1" applyAlignment="1">
      <alignment horizontal="left"/>
    </xf>
    <xf numFmtId="49" fontId="26" fillId="0" borderId="18" xfId="5" applyNumberFormat="1" applyFont="1" applyBorder="1" applyAlignment="1">
      <alignment horizontal="left" vertical="center" indent="1"/>
    </xf>
    <xf numFmtId="0" fontId="26" fillId="0" borderId="4" xfId="5" applyFont="1" applyBorder="1" applyAlignment="1">
      <alignment horizontal="left" vertical="center"/>
    </xf>
    <xf numFmtId="0" fontId="26" fillId="0" borderId="4" xfId="5" applyFont="1" applyBorder="1"/>
    <xf numFmtId="0" fontId="28" fillId="0" borderId="18" xfId="5" applyFont="1" applyBorder="1" applyAlignment="1">
      <alignment horizontal="left" vertical="center" indent="1"/>
    </xf>
    <xf numFmtId="0" fontId="28" fillId="0" borderId="4" xfId="5" applyFont="1" applyBorder="1" applyAlignment="1">
      <alignment horizontal="left" vertical="center"/>
    </xf>
    <xf numFmtId="0" fontId="28" fillId="0" borderId="4" xfId="5" applyFont="1" applyBorder="1"/>
    <xf numFmtId="0" fontId="26" fillId="0" borderId="18" xfId="5" applyFont="1" applyBorder="1" applyAlignment="1">
      <alignment horizontal="left" indent="1"/>
    </xf>
    <xf numFmtId="0" fontId="26" fillId="0" borderId="18" xfId="5" applyFont="1" applyBorder="1" applyAlignment="1">
      <alignment horizontal="left" vertical="center" indent="1"/>
    </xf>
    <xf numFmtId="1" fontId="28" fillId="0" borderId="3" xfId="5" applyNumberFormat="1" applyFont="1" applyBorder="1" applyAlignment="1">
      <alignment horizontal="right" vertical="center"/>
    </xf>
    <xf numFmtId="0" fontId="26" fillId="0" borderId="4" xfId="5" applyFont="1" applyBorder="1" applyAlignment="1">
      <alignment horizontal="left" vertical="center" indent="1"/>
    </xf>
    <xf numFmtId="49" fontId="26" fillId="0" borderId="19" xfId="5" applyNumberFormat="1" applyFont="1" applyBorder="1" applyAlignment="1">
      <alignment horizontal="left" vertical="center"/>
    </xf>
    <xf numFmtId="0" fontId="26" fillId="0" borderId="14" xfId="5" applyFont="1" applyBorder="1" applyAlignment="1">
      <alignment horizontal="left" vertical="center" indent="1"/>
    </xf>
    <xf numFmtId="0" fontId="26" fillId="0" borderId="15" xfId="5" applyFont="1" applyBorder="1" applyAlignment="1">
      <alignment horizontal="left" vertical="center"/>
    </xf>
    <xf numFmtId="1" fontId="28" fillId="0" borderId="20" xfId="5" applyNumberFormat="1" applyFont="1" applyBorder="1" applyAlignment="1">
      <alignment horizontal="right" vertical="center"/>
    </xf>
    <xf numFmtId="0" fontId="26" fillId="0" borderId="15" xfId="5" applyFont="1" applyBorder="1" applyAlignment="1">
      <alignment horizontal="left" vertical="center" indent="1"/>
    </xf>
    <xf numFmtId="49" fontId="26" fillId="0" borderId="16" xfId="5" applyNumberFormat="1" applyFont="1" applyBorder="1" applyAlignment="1">
      <alignment horizontal="left" vertical="center"/>
    </xf>
    <xf numFmtId="0" fontId="28" fillId="9" borderId="21" xfId="5" applyFont="1" applyFill="1" applyBorder="1" applyAlignment="1">
      <alignment horizontal="left" vertical="center" indent="1"/>
    </xf>
    <xf numFmtId="0" fontId="28" fillId="9" borderId="22" xfId="5" applyFont="1" applyFill="1" applyBorder="1" applyAlignment="1">
      <alignment horizontal="left" vertical="center"/>
    </xf>
    <xf numFmtId="0" fontId="26" fillId="9" borderId="22" xfId="5" applyFont="1" applyFill="1" applyBorder="1" applyAlignment="1">
      <alignment horizontal="left" vertical="center"/>
    </xf>
    <xf numFmtId="4" fontId="28" fillId="9" borderId="22" xfId="5" applyNumberFormat="1" applyFont="1" applyFill="1" applyBorder="1" applyAlignment="1">
      <alignment horizontal="left" vertical="center"/>
    </xf>
    <xf numFmtId="49" fontId="26" fillId="9" borderId="23" xfId="5" applyNumberFormat="1" applyFont="1" applyFill="1" applyBorder="1" applyAlignment="1">
      <alignment horizontal="left" vertical="center"/>
    </xf>
    <xf numFmtId="0" fontId="26" fillId="9" borderId="22" xfId="5" applyFont="1" applyFill="1" applyBorder="1"/>
    <xf numFmtId="49" fontId="28" fillId="9" borderId="23" xfId="5" applyNumberFormat="1" applyFont="1" applyFill="1" applyBorder="1" applyAlignment="1">
      <alignment horizontal="left" vertical="center"/>
    </xf>
    <xf numFmtId="0" fontId="26" fillId="0" borderId="13" xfId="5" applyFont="1" applyBorder="1" applyAlignment="1">
      <alignment horizontal="right"/>
    </xf>
    <xf numFmtId="0" fontId="26" fillId="0" borderId="10" xfId="5" applyFont="1" applyBorder="1" applyAlignment="1">
      <alignment horizontal="right"/>
    </xf>
    <xf numFmtId="0" fontId="26" fillId="0" borderId="0" xfId="5" applyFont="1" applyAlignment="1">
      <alignment horizontal="center" vertical="center"/>
    </xf>
    <xf numFmtId="0" fontId="28" fillId="0" borderId="15" xfId="5" applyFont="1" applyBorder="1" applyAlignment="1">
      <alignment vertical="top"/>
    </xf>
    <xf numFmtId="14" fontId="28" fillId="0" borderId="15" xfId="5" applyNumberFormat="1" applyFont="1" applyBorder="1" applyAlignment="1">
      <alignment horizontal="center" vertical="top"/>
    </xf>
    <xf numFmtId="0" fontId="28" fillId="0" borderId="10" xfId="5" applyFont="1" applyBorder="1"/>
    <xf numFmtId="0" fontId="28" fillId="0" borderId="0" xfId="5" applyFont="1"/>
    <xf numFmtId="0" fontId="28" fillId="0" borderId="15" xfId="5" applyFont="1" applyBorder="1"/>
    <xf numFmtId="0" fontId="28" fillId="0" borderId="13" xfId="5" applyFont="1" applyBorder="1" applyAlignment="1">
      <alignment horizontal="right"/>
    </xf>
    <xf numFmtId="0" fontId="26" fillId="0" borderId="0" xfId="5" applyFont="1" applyAlignment="1">
      <alignment horizontal="center"/>
    </xf>
    <xf numFmtId="0" fontId="26" fillId="0" borderId="24" xfId="5" applyFont="1" applyBorder="1"/>
    <xf numFmtId="0" fontId="26" fillId="0" borderId="25" xfId="5" applyFont="1" applyBorder="1"/>
    <xf numFmtId="0" fontId="26" fillId="0" borderId="26" xfId="5" applyFont="1" applyBorder="1" applyAlignment="1">
      <alignment horizontal="right"/>
    </xf>
    <xf numFmtId="0" fontId="26" fillId="0" borderId="10" xfId="5" applyFont="1" applyBorder="1" applyAlignment="1">
      <alignment horizontal="left" vertical="top" indent="1"/>
    </xf>
    <xf numFmtId="0" fontId="26" fillId="0" borderId="0" xfId="5" applyFont="1" applyBorder="1" applyAlignment="1">
      <alignment vertical="top"/>
    </xf>
    <xf numFmtId="0" fontId="28" fillId="0" borderId="0" xfId="5" applyFont="1" applyBorder="1" applyAlignment="1">
      <alignment horizontal="left" vertical="top"/>
    </xf>
    <xf numFmtId="0" fontId="28" fillId="0" borderId="0" xfId="5" applyFont="1" applyBorder="1" applyAlignment="1">
      <alignment vertical="center"/>
    </xf>
    <xf numFmtId="0" fontId="26" fillId="0" borderId="0" xfId="5" applyFont="1" applyBorder="1" applyAlignment="1">
      <alignment horizontal="right" vertical="center"/>
    </xf>
    <xf numFmtId="4" fontId="28" fillId="0" borderId="4" xfId="5" applyNumberFormat="1" applyFont="1" applyBorder="1" applyAlignment="1">
      <alignment horizontal="right" vertical="center" indent="1"/>
    </xf>
    <xf numFmtId="4" fontId="28" fillId="0" borderId="19" xfId="5" applyNumberFormat="1" applyFont="1" applyBorder="1" applyAlignment="1">
      <alignment horizontal="right" vertical="center" indent="1"/>
    </xf>
    <xf numFmtId="0" fontId="26" fillId="0" borderId="0" xfId="5" applyFont="1" applyBorder="1" applyAlignment="1">
      <alignment horizontal="left" vertical="center"/>
    </xf>
    <xf numFmtId="0" fontId="26" fillId="0" borderId="0" xfId="5" applyFont="1" applyBorder="1"/>
    <xf numFmtId="1" fontId="28" fillId="0" borderId="0" xfId="5" applyNumberFormat="1" applyFont="1" applyBorder="1" applyAlignment="1">
      <alignment horizontal="right" vertical="center"/>
    </xf>
    <xf numFmtId="0" fontId="26" fillId="0" borderId="0" xfId="5" applyFont="1" applyBorder="1" applyAlignment="1">
      <alignment horizontal="left" vertical="center" indent="1"/>
    </xf>
    <xf numFmtId="4" fontId="28" fillId="0" borderId="0" xfId="5" applyNumberFormat="1" applyFont="1" applyBorder="1" applyAlignment="1">
      <alignment horizontal="right" vertical="center"/>
    </xf>
    <xf numFmtId="49" fontId="26" fillId="0" borderId="13" xfId="5" applyNumberFormat="1" applyFont="1" applyBorder="1" applyAlignment="1">
      <alignment horizontal="left" vertical="center"/>
    </xf>
    <xf numFmtId="0" fontId="29" fillId="0" borderId="14" xfId="5" applyFont="1" applyBorder="1" applyAlignment="1">
      <alignment horizontal="left" indent="1"/>
    </xf>
    <xf numFmtId="0" fontId="1" fillId="7" borderId="2" xfId="1" applyFont="1" applyFill="1" applyBorder="1" applyAlignment="1">
      <alignment horizontal="left" vertical="center" wrapText="1"/>
    </xf>
    <xf numFmtId="0" fontId="9" fillId="7" borderId="2" xfId="1" applyFont="1" applyFill="1" applyBorder="1" applyAlignment="1">
      <alignment vertical="center"/>
    </xf>
    <xf numFmtId="0" fontId="1" fillId="7" borderId="2" xfId="1" applyFont="1" applyFill="1" applyBorder="1" applyAlignment="1">
      <alignment horizontal="center" vertical="center"/>
    </xf>
    <xf numFmtId="39" fontId="1" fillId="7" borderId="2" xfId="1" applyNumberFormat="1" applyFont="1" applyFill="1" applyBorder="1" applyAlignment="1">
      <alignment vertical="center"/>
    </xf>
    <xf numFmtId="0" fontId="21" fillId="0" borderId="0" xfId="0" applyFont="1" applyBorder="1"/>
    <xf numFmtId="0" fontId="24" fillId="0" borderId="0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0" fillId="0" borderId="0" xfId="0" applyAlignment="1">
      <alignment horizontal="right"/>
    </xf>
    <xf numFmtId="0" fontId="25" fillId="0" borderId="0" xfId="0" applyFont="1" applyAlignment="1">
      <alignment vertical="center" wrapText="1"/>
    </xf>
    <xf numFmtId="0" fontId="0" fillId="0" borderId="5" xfId="0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22" fillId="0" borderId="0" xfId="0" applyFont="1" applyBorder="1" applyAlignment="1">
      <alignment vertical="center"/>
    </xf>
    <xf numFmtId="0" fontId="0" fillId="0" borderId="0" xfId="0" applyFill="1" applyBorder="1" applyAlignment="1">
      <alignment horizontal="right"/>
    </xf>
    <xf numFmtId="0" fontId="2" fillId="0" borderId="0" xfId="1" applyFont="1" applyFill="1" applyBorder="1" applyAlignment="1">
      <alignment horizontal="right" vertical="top"/>
    </xf>
    <xf numFmtId="4" fontId="26" fillId="0" borderId="3" xfId="5" applyNumberFormat="1" applyFont="1" applyBorder="1" applyAlignment="1">
      <alignment horizontal="right" vertical="center" indent="1"/>
    </xf>
    <xf numFmtId="4" fontId="26" fillId="0" borderId="5" xfId="5" applyNumberFormat="1" applyFont="1" applyBorder="1" applyAlignment="1">
      <alignment horizontal="right" vertical="center" indent="1"/>
    </xf>
    <xf numFmtId="4" fontId="26" fillId="0" borderId="19" xfId="5" applyNumberFormat="1" applyFont="1" applyBorder="1" applyAlignment="1">
      <alignment horizontal="right" vertical="center" indent="1"/>
    </xf>
    <xf numFmtId="168" fontId="14" fillId="2" borderId="0" xfId="1" applyNumberFormat="1" applyFont="1" applyFill="1" applyBorder="1" applyAlignment="1"/>
    <xf numFmtId="4" fontId="26" fillId="0" borderId="3" xfId="5" applyNumberFormat="1" applyFont="1" applyBorder="1" applyAlignment="1">
      <alignment vertical="center"/>
    </xf>
    <xf numFmtId="4" fontId="26" fillId="0" borderId="5" xfId="5" applyNumberFormat="1" applyFont="1" applyBorder="1" applyAlignment="1">
      <alignment vertical="center"/>
    </xf>
    <xf numFmtId="0" fontId="34" fillId="0" borderId="0" xfId="0" applyFont="1"/>
    <xf numFmtId="1" fontId="26" fillId="0" borderId="15" xfId="5" applyNumberFormat="1" applyFont="1" applyBorder="1" applyAlignment="1">
      <alignment horizontal="right" indent="1"/>
    </xf>
    <xf numFmtId="0" fontId="26" fillId="0" borderId="15" xfId="5" applyFont="1" applyBorder="1" applyAlignment="1">
      <alignment horizontal="right" indent="1"/>
    </xf>
    <xf numFmtId="0" fontId="29" fillId="0" borderId="15" xfId="5" applyFont="1" applyBorder="1" applyAlignment="1">
      <alignment horizontal="right" indent="1"/>
    </xf>
    <xf numFmtId="0" fontId="29" fillId="0" borderId="16" xfId="5" applyFont="1" applyBorder="1" applyAlignment="1">
      <alignment horizontal="right" indent="1"/>
    </xf>
    <xf numFmtId="0" fontId="30" fillId="0" borderId="7" xfId="5" applyFont="1" applyBorder="1" applyAlignment="1">
      <alignment horizontal="center" vertical="center"/>
    </xf>
    <xf numFmtId="0" fontId="30" fillId="0" borderId="8" xfId="5" applyFont="1" applyBorder="1" applyAlignment="1">
      <alignment horizontal="center" vertical="center"/>
    </xf>
    <xf numFmtId="0" fontId="30" fillId="0" borderId="9" xfId="5" applyFont="1" applyBorder="1" applyAlignment="1">
      <alignment horizontal="center" vertical="center"/>
    </xf>
    <xf numFmtId="49" fontId="28" fillId="8" borderId="11" xfId="5" applyNumberFormat="1" applyFont="1" applyFill="1" applyBorder="1" applyAlignment="1">
      <alignment horizontal="left" vertical="center" wrapText="1" shrinkToFit="1"/>
    </xf>
    <xf numFmtId="0" fontId="28" fillId="8" borderId="11" xfId="5" applyFont="1" applyFill="1" applyBorder="1" applyAlignment="1">
      <alignment horizontal="left" vertical="center" wrapText="1" shrinkToFit="1"/>
    </xf>
    <xf numFmtId="0" fontId="28" fillId="8" borderId="12" xfId="5" applyFont="1" applyFill="1" applyBorder="1" applyAlignment="1">
      <alignment horizontal="left" vertical="center" wrapText="1" shrinkToFit="1"/>
    </xf>
    <xf numFmtId="49" fontId="28" fillId="0" borderId="11" xfId="5" applyNumberFormat="1" applyFont="1" applyBorder="1" applyAlignment="1" applyProtection="1">
      <alignment horizontal="left" vertical="center"/>
      <protection locked="0"/>
    </xf>
    <xf numFmtId="49" fontId="28" fillId="0" borderId="0" xfId="5" applyNumberFormat="1" applyFont="1" applyAlignment="1" applyProtection="1">
      <alignment horizontal="left" vertical="center"/>
      <protection locked="0"/>
    </xf>
    <xf numFmtId="49" fontId="28" fillId="0" borderId="15" xfId="5" applyNumberFormat="1" applyFont="1" applyBorder="1" applyAlignment="1" applyProtection="1">
      <alignment horizontal="left" vertical="center"/>
      <protection locked="0"/>
    </xf>
    <xf numFmtId="0" fontId="26" fillId="0" borderId="11" xfId="5" applyFont="1" applyBorder="1" applyAlignment="1">
      <alignment horizontal="center"/>
    </xf>
    <xf numFmtId="4" fontId="26" fillId="0" borderId="3" xfId="5" applyNumberFormat="1" applyFont="1" applyBorder="1" applyAlignment="1">
      <alignment horizontal="right" vertical="center" indent="1"/>
    </xf>
    <xf numFmtId="4" fontId="26" fillId="0" borderId="5" xfId="5" applyNumberFormat="1" applyFont="1" applyBorder="1" applyAlignment="1">
      <alignment horizontal="right" vertical="center" indent="1"/>
    </xf>
    <xf numFmtId="4" fontId="26" fillId="0" borderId="19" xfId="5" applyNumberFormat="1" applyFont="1" applyBorder="1" applyAlignment="1">
      <alignment horizontal="right" vertical="center" indent="1"/>
    </xf>
    <xf numFmtId="4" fontId="28" fillId="0" borderId="3" xfId="5" applyNumberFormat="1" applyFont="1" applyBorder="1" applyAlignment="1">
      <alignment horizontal="right" vertical="center" indent="1"/>
    </xf>
    <xf numFmtId="4" fontId="28" fillId="0" borderId="5" xfId="5" applyNumberFormat="1" applyFont="1" applyBorder="1" applyAlignment="1">
      <alignment horizontal="right" vertical="center" indent="1"/>
    </xf>
    <xf numFmtId="4" fontId="28" fillId="0" borderId="19" xfId="5" applyNumberFormat="1" applyFont="1" applyBorder="1" applyAlignment="1">
      <alignment horizontal="right" vertical="center" indent="1"/>
    </xf>
    <xf numFmtId="1" fontId="28" fillId="0" borderId="4" xfId="5" applyNumberFormat="1" applyFont="1" applyBorder="1" applyAlignment="1">
      <alignment horizontal="center" vertical="center"/>
    </xf>
    <xf numFmtId="1" fontId="28" fillId="0" borderId="19" xfId="5" applyNumberFormat="1" applyFont="1" applyBorder="1" applyAlignment="1">
      <alignment horizontal="center" vertical="center"/>
    </xf>
    <xf numFmtId="4" fontId="28" fillId="0" borderId="3" xfId="5" applyNumberFormat="1" applyFont="1" applyBorder="1" applyAlignment="1">
      <alignment vertical="center"/>
    </xf>
    <xf numFmtId="4" fontId="28" fillId="0" borderId="4" xfId="5" applyNumberFormat="1" applyFont="1" applyBorder="1" applyAlignment="1">
      <alignment vertical="center"/>
    </xf>
    <xf numFmtId="4" fontId="28" fillId="0" borderId="20" xfId="5" applyNumberFormat="1" applyFont="1" applyBorder="1" applyAlignment="1">
      <alignment horizontal="right" vertical="center"/>
    </xf>
    <xf numFmtId="4" fontId="28" fillId="0" borderId="15" xfId="5" applyNumberFormat="1" applyFont="1" applyBorder="1" applyAlignment="1">
      <alignment horizontal="right" vertical="center"/>
    </xf>
    <xf numFmtId="4" fontId="28" fillId="9" borderId="22" xfId="5" applyNumberFormat="1" applyFont="1" applyFill="1" applyBorder="1" applyAlignment="1">
      <alignment horizontal="right" vertical="center"/>
    </xf>
    <xf numFmtId="0" fontId="18" fillId="0" borderId="3" xfId="1" applyFont="1" applyFill="1" applyBorder="1" applyAlignment="1">
      <alignment horizontal="left" vertical="center" wrapText="1"/>
    </xf>
    <xf numFmtId="0" fontId="18" fillId="0" borderId="4" xfId="1" applyFont="1" applyFill="1" applyBorder="1" applyAlignment="1">
      <alignment horizontal="left" vertical="center" wrapText="1"/>
    </xf>
    <xf numFmtId="0" fontId="18" fillId="0" borderId="5" xfId="1" applyFont="1" applyFill="1" applyBorder="1" applyAlignment="1">
      <alignment horizontal="left" vertical="center" wrapText="1"/>
    </xf>
    <xf numFmtId="168" fontId="14" fillId="2" borderId="0" xfId="1" applyNumberFormat="1" applyFont="1" applyFill="1" applyBorder="1" applyAlignment="1">
      <alignment horizontal="left"/>
    </xf>
    <xf numFmtId="0" fontId="19" fillId="2" borderId="0" xfId="1" applyFont="1" applyFill="1" applyBorder="1" applyAlignment="1">
      <alignment horizontal="center"/>
    </xf>
    <xf numFmtId="168" fontId="4" fillId="2" borderId="0" xfId="1" applyNumberFormat="1" applyFont="1" applyFill="1" applyBorder="1" applyAlignment="1">
      <alignment horizontal="center"/>
    </xf>
    <xf numFmtId="0" fontId="20" fillId="0" borderId="0" xfId="0" applyFont="1" applyAlignment="1">
      <alignment horizontal="left" vertical="center"/>
    </xf>
    <xf numFmtId="0" fontId="20" fillId="0" borderId="0" xfId="0" applyFont="1" applyBorder="1" applyAlignment="1">
      <alignment horizontal="left" vertical="center"/>
    </xf>
  </cellXfs>
  <cellStyles count="6">
    <cellStyle name="Normální" xfId="0" builtinId="0"/>
    <cellStyle name="Normální 2" xfId="1" xr:uid="{00000000-0005-0000-0000-000001000000}"/>
    <cellStyle name="normální 2 2" xfId="2" xr:uid="{00000000-0005-0000-0000-000002000000}"/>
    <cellStyle name="Normální 3" xfId="5" xr:uid="{059C65CB-F7A9-C442-B039-8AD7D7B46058}"/>
    <cellStyle name="procent 2" xfId="3" xr:uid="{00000000-0005-0000-0000-000003000000}"/>
    <cellStyle name="Procenta 2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0CCEE-2301-FF4F-B75F-929777F9C5CD}">
  <dimension ref="A1:I42"/>
  <sheetViews>
    <sheetView zoomScale="115" workbookViewId="0">
      <selection activeCell="C9" sqref="C9:F9"/>
    </sheetView>
  </sheetViews>
  <sheetFormatPr baseColWidth="10" defaultRowHeight="15"/>
  <cols>
    <col min="8" max="8" width="11" customWidth="1"/>
  </cols>
  <sheetData>
    <row r="1" spans="1:9" ht="37" customHeight="1">
      <c r="A1" s="162" t="s">
        <v>12</v>
      </c>
      <c r="B1" s="163"/>
      <c r="C1" s="163"/>
      <c r="D1" s="163"/>
      <c r="E1" s="163"/>
      <c r="F1" s="163"/>
      <c r="G1" s="163"/>
      <c r="H1" s="163"/>
      <c r="I1" s="164"/>
    </row>
    <row r="2" spans="1:9" ht="47" customHeight="1">
      <c r="A2" s="59" t="s">
        <v>23</v>
      </c>
      <c r="B2" s="60"/>
      <c r="C2" s="165" t="s">
        <v>69</v>
      </c>
      <c r="D2" s="166"/>
      <c r="E2" s="166"/>
      <c r="F2" s="166"/>
      <c r="G2" s="166"/>
      <c r="H2" s="166"/>
      <c r="I2" s="167"/>
    </row>
    <row r="3" spans="1:9">
      <c r="A3" s="61" t="s">
        <v>24</v>
      </c>
      <c r="B3" s="62"/>
      <c r="C3" s="63" t="s">
        <v>70</v>
      </c>
      <c r="D3" s="64"/>
      <c r="E3" s="64"/>
      <c r="F3" s="64"/>
      <c r="G3" s="65" t="s">
        <v>25</v>
      </c>
      <c r="H3" s="63" t="s">
        <v>73</v>
      </c>
      <c r="I3" s="66"/>
    </row>
    <row r="4" spans="1:9">
      <c r="A4" s="67"/>
      <c r="B4" s="64"/>
      <c r="C4" s="63" t="s">
        <v>71</v>
      </c>
      <c r="D4" s="64"/>
      <c r="E4" s="64"/>
      <c r="F4" s="64"/>
      <c r="G4" s="65" t="s">
        <v>26</v>
      </c>
      <c r="H4" s="63" t="s">
        <v>74</v>
      </c>
      <c r="I4" s="66"/>
    </row>
    <row r="5" spans="1:9">
      <c r="A5" s="67"/>
      <c r="B5" s="64"/>
      <c r="C5" s="63" t="s">
        <v>72</v>
      </c>
      <c r="D5" s="64"/>
      <c r="E5" s="64"/>
      <c r="F5" s="64"/>
      <c r="G5" s="65"/>
      <c r="H5" s="63"/>
      <c r="I5" s="66"/>
    </row>
    <row r="6" spans="1:9">
      <c r="A6" s="67"/>
      <c r="B6" s="64"/>
      <c r="C6" s="63"/>
      <c r="D6" s="64"/>
      <c r="E6" s="64"/>
      <c r="F6" s="64"/>
      <c r="G6" s="65"/>
      <c r="H6" s="63"/>
      <c r="I6" s="66"/>
    </row>
    <row r="7" spans="1:9">
      <c r="A7" s="67"/>
      <c r="B7" s="64"/>
      <c r="C7" s="63"/>
      <c r="D7" s="64"/>
      <c r="E7" s="64"/>
      <c r="F7" s="64"/>
      <c r="G7" s="65"/>
      <c r="H7" s="63"/>
      <c r="I7" s="66"/>
    </row>
    <row r="8" spans="1:9">
      <c r="A8" s="68"/>
      <c r="B8" s="69"/>
      <c r="C8" s="70"/>
      <c r="D8" s="71"/>
      <c r="E8" s="71"/>
      <c r="F8" s="71"/>
      <c r="G8" s="72"/>
      <c r="H8" s="71"/>
      <c r="I8" s="73"/>
    </row>
    <row r="9" spans="1:9">
      <c r="A9" s="61" t="s">
        <v>27</v>
      </c>
      <c r="B9" s="62"/>
      <c r="C9" s="168"/>
      <c r="D9" s="168"/>
      <c r="E9" s="168"/>
      <c r="F9" s="168"/>
      <c r="G9" s="65" t="s">
        <v>25</v>
      </c>
      <c r="H9" s="76"/>
      <c r="I9" s="66"/>
    </row>
    <row r="10" spans="1:9">
      <c r="A10" s="67"/>
      <c r="B10" s="64"/>
      <c r="C10" s="169"/>
      <c r="D10" s="169"/>
      <c r="E10" s="169"/>
      <c r="F10" s="169"/>
      <c r="G10" s="65" t="s">
        <v>26</v>
      </c>
      <c r="H10" s="76"/>
      <c r="I10" s="66"/>
    </row>
    <row r="11" spans="1:9">
      <c r="A11" s="67"/>
      <c r="B11" s="64"/>
      <c r="C11" s="76"/>
      <c r="D11" s="76"/>
      <c r="E11" s="76"/>
      <c r="F11" s="76"/>
      <c r="G11" s="65"/>
      <c r="H11" s="76"/>
      <c r="I11" s="66"/>
    </row>
    <row r="12" spans="1:9">
      <c r="A12" s="67"/>
      <c r="B12" s="64"/>
      <c r="C12" s="76"/>
      <c r="D12" s="76"/>
      <c r="E12" s="76"/>
      <c r="F12" s="76"/>
      <c r="G12" s="65"/>
      <c r="H12" s="76"/>
      <c r="I12" s="66"/>
    </row>
    <row r="13" spans="1:9">
      <c r="A13" s="67"/>
      <c r="B13" s="64"/>
      <c r="C13" s="76"/>
      <c r="D13" s="76"/>
      <c r="E13" s="76"/>
      <c r="F13" s="76"/>
      <c r="G13" s="65"/>
      <c r="H13" s="76"/>
      <c r="I13" s="66"/>
    </row>
    <row r="14" spans="1:9">
      <c r="A14" s="67"/>
      <c r="B14" s="64"/>
      <c r="C14" s="76"/>
      <c r="D14" s="76"/>
      <c r="E14" s="76"/>
      <c r="F14" s="76"/>
      <c r="G14" s="65"/>
      <c r="H14" s="76"/>
      <c r="I14" s="66"/>
    </row>
    <row r="15" spans="1:9">
      <c r="A15" s="68"/>
      <c r="B15" s="77"/>
      <c r="C15" s="170"/>
      <c r="D15" s="170"/>
      <c r="E15" s="170"/>
      <c r="F15" s="170"/>
      <c r="G15" s="78"/>
      <c r="H15" s="71"/>
      <c r="I15" s="73"/>
    </row>
    <row r="16" spans="1:9">
      <c r="A16" s="79" t="s">
        <v>28</v>
      </c>
      <c r="B16" s="80"/>
      <c r="C16" s="81"/>
      <c r="D16" s="82"/>
      <c r="E16" s="82"/>
      <c r="F16" s="82"/>
      <c r="G16" s="83"/>
      <c r="H16" s="82"/>
      <c r="I16" s="84"/>
    </row>
    <row r="17" spans="1:9">
      <c r="A17" s="122"/>
      <c r="B17" s="123"/>
      <c r="C17" s="124"/>
      <c r="D17" s="125"/>
      <c r="E17" s="125"/>
      <c r="F17" s="125"/>
      <c r="G17" s="126"/>
      <c r="H17" s="125"/>
      <c r="I17" s="66"/>
    </row>
    <row r="18" spans="1:9">
      <c r="A18" s="135" t="s">
        <v>29</v>
      </c>
      <c r="B18" s="85"/>
      <c r="C18" s="75"/>
      <c r="D18" s="158"/>
      <c r="E18" s="158"/>
      <c r="F18" s="159"/>
      <c r="G18" s="159"/>
      <c r="H18" s="160" t="s">
        <v>30</v>
      </c>
      <c r="I18" s="161"/>
    </row>
    <row r="19" spans="1:9">
      <c r="A19" s="86" t="s">
        <v>97</v>
      </c>
      <c r="B19" s="87"/>
      <c r="C19" s="88"/>
      <c r="D19" s="155"/>
      <c r="E19" s="156"/>
      <c r="F19" s="172"/>
      <c r="G19" s="173"/>
      <c r="H19" s="172">
        <f>'Volejbalová hřiště'!I9</f>
        <v>0</v>
      </c>
      <c r="I19" s="174"/>
    </row>
    <row r="20" spans="1:9">
      <c r="A20" s="86" t="s">
        <v>98</v>
      </c>
      <c r="B20" s="87"/>
      <c r="C20" s="88"/>
      <c r="D20" s="155"/>
      <c r="E20" s="156"/>
      <c r="F20" s="172"/>
      <c r="G20" s="173"/>
      <c r="H20" s="172">
        <f>'Volejbalová hřiště'!I51</f>
        <v>0</v>
      </c>
      <c r="I20" s="174"/>
    </row>
    <row r="21" spans="1:9">
      <c r="A21" s="86"/>
      <c r="B21" s="87"/>
      <c r="C21" s="88"/>
      <c r="D21" s="155"/>
      <c r="E21" s="156"/>
      <c r="F21" s="151"/>
      <c r="G21" s="152"/>
      <c r="H21" s="151"/>
      <c r="I21" s="153"/>
    </row>
    <row r="22" spans="1:9">
      <c r="A22" s="89" t="s">
        <v>30</v>
      </c>
      <c r="B22" s="90"/>
      <c r="C22" s="91"/>
      <c r="D22" s="175"/>
      <c r="E22" s="176"/>
      <c r="F22" s="175"/>
      <c r="G22" s="176"/>
      <c r="H22" s="175">
        <f>SUM(H19:I20)</f>
        <v>0</v>
      </c>
      <c r="I22" s="177"/>
    </row>
    <row r="23" spans="1:9">
      <c r="A23" s="89"/>
      <c r="B23" s="90"/>
      <c r="C23" s="91"/>
      <c r="D23" s="127"/>
      <c r="E23" s="127"/>
      <c r="F23" s="127"/>
      <c r="G23" s="127"/>
      <c r="H23" s="127"/>
      <c r="I23" s="128"/>
    </row>
    <row r="24" spans="1:9">
      <c r="A24" s="92" t="s">
        <v>31</v>
      </c>
      <c r="B24" s="87"/>
      <c r="C24" s="88"/>
      <c r="D24" s="178"/>
      <c r="E24" s="178"/>
      <c r="F24" s="178"/>
      <c r="G24" s="178"/>
      <c r="H24" s="178"/>
      <c r="I24" s="179"/>
    </row>
    <row r="25" spans="1:9">
      <c r="A25" s="93" t="s">
        <v>32</v>
      </c>
      <c r="B25" s="87"/>
      <c r="C25" s="88"/>
      <c r="D25" s="94">
        <v>21</v>
      </c>
      <c r="E25" s="95" t="s">
        <v>33</v>
      </c>
      <c r="F25" s="180">
        <f>H22</f>
        <v>0</v>
      </c>
      <c r="G25" s="181"/>
      <c r="H25" s="181"/>
      <c r="I25" s="96" t="s">
        <v>34</v>
      </c>
    </row>
    <row r="26" spans="1:9">
      <c r="A26" s="97" t="s">
        <v>35</v>
      </c>
      <c r="B26" s="98"/>
      <c r="C26" s="75"/>
      <c r="D26" s="99">
        <v>21</v>
      </c>
      <c r="E26" s="100" t="s">
        <v>33</v>
      </c>
      <c r="F26" s="182">
        <f>H22*0.21</f>
        <v>0</v>
      </c>
      <c r="G26" s="183"/>
      <c r="H26" s="183"/>
      <c r="I26" s="101" t="s">
        <v>34</v>
      </c>
    </row>
    <row r="27" spans="1:9">
      <c r="A27" s="61"/>
      <c r="B27" s="129"/>
      <c r="C27" s="130"/>
      <c r="D27" s="131"/>
      <c r="E27" s="132"/>
      <c r="F27" s="133"/>
      <c r="G27" s="133"/>
      <c r="H27" s="133"/>
      <c r="I27" s="134"/>
    </row>
    <row r="28" spans="1:9" ht="16" thickBot="1">
      <c r="A28" s="61"/>
      <c r="B28" s="129"/>
      <c r="C28" s="130"/>
      <c r="D28" s="131"/>
      <c r="E28" s="132"/>
      <c r="F28" s="133"/>
      <c r="G28" s="133"/>
      <c r="H28" s="133"/>
      <c r="I28" s="134"/>
    </row>
    <row r="29" spans="1:9" ht="16" thickBot="1">
      <c r="A29" s="102" t="s">
        <v>36</v>
      </c>
      <c r="B29" s="103"/>
      <c r="C29" s="103"/>
      <c r="D29" s="104"/>
      <c r="E29" s="105"/>
      <c r="F29" s="184">
        <f>H22</f>
        <v>0</v>
      </c>
      <c r="G29" s="184"/>
      <c r="H29" s="184"/>
      <c r="I29" s="106" t="s">
        <v>34</v>
      </c>
    </row>
    <row r="30" spans="1:9" ht="16" thickBot="1">
      <c r="A30" s="102" t="s">
        <v>37</v>
      </c>
      <c r="B30" s="107"/>
      <c r="C30" s="107"/>
      <c r="D30" s="107"/>
      <c r="E30" s="107"/>
      <c r="F30" s="184">
        <f>SUM(F25:H26)</f>
        <v>0</v>
      </c>
      <c r="G30" s="184"/>
      <c r="H30" s="184"/>
      <c r="I30" s="108" t="s">
        <v>34</v>
      </c>
    </row>
    <row r="31" spans="1:9">
      <c r="A31" s="74"/>
      <c r="B31" s="62"/>
      <c r="C31" s="62"/>
      <c r="D31" s="62"/>
      <c r="E31" s="62"/>
      <c r="F31" s="62"/>
      <c r="G31" s="62"/>
      <c r="H31" s="62"/>
      <c r="I31" s="109"/>
    </row>
    <row r="32" spans="1:9">
      <c r="A32" s="74"/>
      <c r="B32" s="62"/>
      <c r="C32" s="62"/>
      <c r="D32" s="62"/>
      <c r="E32" s="62"/>
      <c r="F32" s="62"/>
      <c r="G32" s="62"/>
      <c r="H32" s="62"/>
      <c r="I32" s="109"/>
    </row>
    <row r="33" spans="1:9">
      <c r="A33" s="74"/>
      <c r="B33" s="62"/>
      <c r="C33" s="62"/>
      <c r="D33" s="62"/>
      <c r="E33" s="62"/>
      <c r="F33" s="62"/>
      <c r="G33" s="62"/>
      <c r="H33" s="62"/>
      <c r="I33" s="109"/>
    </row>
    <row r="34" spans="1:9">
      <c r="A34" s="110"/>
      <c r="B34" s="111" t="s">
        <v>38</v>
      </c>
      <c r="C34" s="112"/>
      <c r="D34" s="112"/>
      <c r="E34" s="111" t="s">
        <v>39</v>
      </c>
      <c r="F34" s="112"/>
      <c r="G34" s="113"/>
      <c r="H34" s="112"/>
      <c r="I34" s="109"/>
    </row>
    <row r="35" spans="1:9">
      <c r="A35" s="74"/>
      <c r="B35" s="62"/>
      <c r="C35" s="62"/>
      <c r="D35" s="62"/>
      <c r="E35" s="62"/>
      <c r="F35" s="62"/>
      <c r="G35" s="62"/>
      <c r="H35" s="62"/>
      <c r="I35" s="109"/>
    </row>
    <row r="36" spans="1:9">
      <c r="A36" s="74"/>
      <c r="B36" s="62"/>
      <c r="C36" s="62"/>
      <c r="D36" s="62"/>
      <c r="E36" s="62"/>
      <c r="F36" s="62"/>
      <c r="G36" s="62"/>
      <c r="H36" s="62"/>
      <c r="I36" s="109"/>
    </row>
    <row r="37" spans="1:9">
      <c r="A37" s="74"/>
      <c r="B37" s="62"/>
      <c r="C37" s="62"/>
      <c r="D37" s="62"/>
      <c r="E37" s="62"/>
      <c r="F37" s="62"/>
      <c r="G37" s="62"/>
      <c r="H37" s="62"/>
      <c r="I37" s="109"/>
    </row>
    <row r="38" spans="1:9">
      <c r="A38" s="74"/>
      <c r="B38" s="62"/>
      <c r="C38" s="62"/>
      <c r="D38" s="62"/>
      <c r="E38" s="62"/>
      <c r="F38" s="62"/>
      <c r="G38" s="62"/>
      <c r="H38" s="62"/>
      <c r="I38" s="109"/>
    </row>
    <row r="39" spans="1:9">
      <c r="A39" s="74"/>
      <c r="B39" s="62"/>
      <c r="C39" s="62"/>
      <c r="D39" s="62"/>
      <c r="E39" s="62"/>
      <c r="F39" s="62"/>
      <c r="G39" s="62"/>
      <c r="H39" s="62"/>
      <c r="I39" s="109"/>
    </row>
    <row r="40" spans="1:9">
      <c r="A40" s="114"/>
      <c r="B40" s="115"/>
      <c r="C40" s="116"/>
      <c r="D40" s="116"/>
      <c r="E40" s="115"/>
      <c r="F40" s="116"/>
      <c r="G40" s="116"/>
      <c r="H40" s="116"/>
      <c r="I40" s="117"/>
    </row>
    <row r="41" spans="1:9">
      <c r="A41" s="74"/>
      <c r="B41" s="62"/>
      <c r="C41" s="171" t="s">
        <v>40</v>
      </c>
      <c r="D41" s="171"/>
      <c r="E41" s="62"/>
      <c r="F41" s="62"/>
      <c r="G41" s="118" t="s">
        <v>41</v>
      </c>
      <c r="H41" s="62"/>
      <c r="I41" s="109"/>
    </row>
    <row r="42" spans="1:9" ht="16" thickBot="1">
      <c r="A42" s="119"/>
      <c r="B42" s="120"/>
      <c r="C42" s="120"/>
      <c r="D42" s="120"/>
      <c r="E42" s="120"/>
      <c r="F42" s="120"/>
      <c r="G42" s="120"/>
      <c r="H42" s="120"/>
      <c r="I42" s="121"/>
    </row>
  </sheetData>
  <mergeCells count="21">
    <mergeCell ref="C41:D41"/>
    <mergeCell ref="F19:G19"/>
    <mergeCell ref="H19:I19"/>
    <mergeCell ref="F20:G20"/>
    <mergeCell ref="H20:I20"/>
    <mergeCell ref="D22:E22"/>
    <mergeCell ref="F22:G22"/>
    <mergeCell ref="H22:I22"/>
    <mergeCell ref="D24:I24"/>
    <mergeCell ref="F25:H25"/>
    <mergeCell ref="F26:H26"/>
    <mergeCell ref="F29:H29"/>
    <mergeCell ref="F30:H30"/>
    <mergeCell ref="D18:E18"/>
    <mergeCell ref="F18:G18"/>
    <mergeCell ref="H18:I18"/>
    <mergeCell ref="A1:I1"/>
    <mergeCell ref="C2:I2"/>
    <mergeCell ref="C9:F9"/>
    <mergeCell ref="C10:F10"/>
    <mergeCell ref="C15:F1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Y82"/>
  <sheetViews>
    <sheetView tabSelected="1" zoomScale="125" workbookViewId="0">
      <pane xSplit="4" ySplit="8" topLeftCell="E9" activePane="bottomRight" state="frozen"/>
      <selection activeCell="M16" sqref="M16"/>
      <selection pane="topRight" activeCell="M16" sqref="M16"/>
      <selection pane="bottomLeft" activeCell="M16" sqref="M16"/>
      <selection pane="bottomRight" activeCell="H1048576" sqref="H1048576"/>
    </sheetView>
  </sheetViews>
  <sheetFormatPr baseColWidth="10" defaultColWidth="10.83203125" defaultRowHeight="13" outlineLevelRow="3"/>
  <cols>
    <col min="1" max="1" width="1.33203125" style="4" customWidth="1"/>
    <col min="2" max="2" width="4.6640625" style="2" customWidth="1"/>
    <col min="3" max="4" width="4.5" style="2" customWidth="1"/>
    <col min="5" max="5" width="54" style="2" customWidth="1"/>
    <col min="6" max="6" width="9.1640625" style="2" customWidth="1"/>
    <col min="7" max="7" width="6.5" style="3" customWidth="1"/>
    <col min="8" max="8" width="10.1640625" style="2" bestFit="1" customWidth="1"/>
    <col min="9" max="9" width="13" style="2" customWidth="1"/>
    <col min="10" max="10" width="1.33203125" style="2" customWidth="1"/>
    <col min="11" max="220" width="9.1640625" style="2" customWidth="1"/>
    <col min="221" max="16384" width="10.83203125" style="1"/>
  </cols>
  <sheetData>
    <row r="1" spans="1:233" s="5" customFormat="1" ht="12.75" hidden="1" customHeight="1">
      <c r="A1" s="43" t="s">
        <v>18</v>
      </c>
      <c r="B1" s="42" t="s">
        <v>10</v>
      </c>
      <c r="C1" s="42" t="s">
        <v>9</v>
      </c>
      <c r="D1" s="42" t="s">
        <v>17</v>
      </c>
      <c r="E1" s="42" t="s">
        <v>16</v>
      </c>
      <c r="F1" s="42" t="s">
        <v>15</v>
      </c>
      <c r="G1" s="42" t="s">
        <v>5</v>
      </c>
      <c r="H1" s="42" t="s">
        <v>14</v>
      </c>
      <c r="I1" s="42" t="s">
        <v>13</v>
      </c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</row>
    <row r="2" spans="1:233" ht="29.75" customHeight="1">
      <c r="A2" s="41"/>
      <c r="B2" s="12"/>
      <c r="C2" s="12"/>
      <c r="D2" s="12"/>
      <c r="E2" s="189" t="s">
        <v>12</v>
      </c>
      <c r="F2" s="189"/>
      <c r="G2" s="189"/>
      <c r="H2" s="189"/>
      <c r="I2" s="189"/>
      <c r="J2" s="12"/>
    </row>
    <row r="3" spans="1:233" ht="19.25" customHeight="1">
      <c r="A3" s="12"/>
      <c r="B3" s="40" t="s">
        <v>11</v>
      </c>
      <c r="C3" s="37"/>
      <c r="D3" s="44"/>
      <c r="E3" s="39" t="s">
        <v>75</v>
      </c>
      <c r="F3" s="1"/>
      <c r="G3" s="1"/>
      <c r="H3" s="1"/>
      <c r="I3" s="1"/>
      <c r="J3" s="37"/>
    </row>
    <row r="4" spans="1:233" ht="19.25" customHeight="1">
      <c r="A4" s="12"/>
      <c r="B4" s="40"/>
      <c r="C4" s="37"/>
      <c r="D4" s="44"/>
      <c r="E4" s="188" t="s">
        <v>76</v>
      </c>
      <c r="F4" s="188"/>
      <c r="G4" s="188"/>
      <c r="H4" s="188"/>
      <c r="I4" s="188"/>
      <c r="J4" s="154"/>
      <c r="K4" s="154"/>
      <c r="L4" s="154"/>
    </row>
    <row r="5" spans="1:233" ht="14.75" customHeight="1">
      <c r="A5" s="12"/>
      <c r="B5" s="12"/>
      <c r="C5" s="12"/>
      <c r="D5" s="45"/>
      <c r="E5" s="38"/>
      <c r="F5" s="190"/>
      <c r="G5" s="190"/>
      <c r="H5" s="37"/>
      <c r="I5" s="36"/>
      <c r="J5" s="12"/>
    </row>
    <row r="6" spans="1:233" s="32" customFormat="1" ht="22.25" customHeight="1">
      <c r="A6" s="33"/>
      <c r="B6" s="35" t="s">
        <v>10</v>
      </c>
      <c r="C6" s="35" t="s">
        <v>9</v>
      </c>
      <c r="D6" s="35" t="s">
        <v>8</v>
      </c>
      <c r="E6" s="35" t="s">
        <v>7</v>
      </c>
      <c r="F6" s="35" t="s">
        <v>6</v>
      </c>
      <c r="G6" s="35" t="s">
        <v>5</v>
      </c>
      <c r="H6" s="35" t="s">
        <v>4</v>
      </c>
      <c r="I6" s="34" t="s">
        <v>3</v>
      </c>
      <c r="J6" s="33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</row>
    <row r="7" spans="1:233" ht="14.75" customHeight="1">
      <c r="A7" s="12"/>
      <c r="B7" s="31"/>
      <c r="C7" s="31"/>
      <c r="D7" s="29"/>
      <c r="E7" s="30"/>
      <c r="F7" s="29"/>
      <c r="G7" s="29"/>
      <c r="H7" s="28"/>
      <c r="I7" s="27">
        <f>I9+I51</f>
        <v>0</v>
      </c>
      <c r="J7" s="12"/>
    </row>
    <row r="8" spans="1:233" ht="8.25" customHeight="1">
      <c r="A8" s="12"/>
      <c r="B8" s="12"/>
      <c r="C8" s="12"/>
      <c r="D8" s="12"/>
      <c r="E8" s="12"/>
      <c r="F8" s="12"/>
      <c r="G8" s="26"/>
      <c r="H8" s="12"/>
      <c r="I8" s="12"/>
      <c r="J8" s="12"/>
    </row>
    <row r="9" spans="1:233" ht="32" customHeight="1">
      <c r="A9" s="12"/>
      <c r="B9" s="56" t="s">
        <v>2</v>
      </c>
      <c r="C9" s="57"/>
      <c r="D9" s="57"/>
      <c r="E9" s="136" t="s">
        <v>77</v>
      </c>
      <c r="F9" s="137">
        <v>436</v>
      </c>
      <c r="G9" s="138" t="s">
        <v>1</v>
      </c>
      <c r="H9" s="137"/>
      <c r="I9" s="139">
        <f>I11+I21+I38+I45</f>
        <v>0</v>
      </c>
      <c r="J9" s="11"/>
    </row>
    <row r="10" spans="1:233" outlineLevel="2">
      <c r="A10" s="12"/>
      <c r="B10" s="19"/>
      <c r="C10" s="18"/>
      <c r="D10" s="17" t="s">
        <v>0</v>
      </c>
      <c r="E10" s="16"/>
      <c r="F10" s="14"/>
      <c r="G10" s="15"/>
      <c r="H10" s="14"/>
      <c r="I10" s="13"/>
      <c r="J10" s="11"/>
    </row>
    <row r="11" spans="1:233" ht="14" outlineLevel="1">
      <c r="A11" s="12"/>
      <c r="B11" s="25"/>
      <c r="C11" s="24">
        <v>1</v>
      </c>
      <c r="D11" s="21"/>
      <c r="E11" s="23" t="s">
        <v>45</v>
      </c>
      <c r="F11" s="21"/>
      <c r="G11" s="22"/>
      <c r="H11" s="21"/>
      <c r="I11" s="20">
        <f>I20</f>
        <v>0</v>
      </c>
      <c r="J11" s="11"/>
    </row>
    <row r="12" spans="1:233" ht="28" outlineLevel="2">
      <c r="A12" s="12"/>
      <c r="B12" s="11"/>
      <c r="C12" s="11"/>
      <c r="D12" s="48">
        <v>1</v>
      </c>
      <c r="E12" s="47" t="s">
        <v>63</v>
      </c>
      <c r="F12" s="46">
        <f>F9</f>
        <v>436</v>
      </c>
      <c r="G12" s="49" t="s">
        <v>1</v>
      </c>
      <c r="H12" s="50">
        <v>0</v>
      </c>
      <c r="I12" s="51">
        <f t="shared" ref="I12" si="0">F12*H12</f>
        <v>0</v>
      </c>
      <c r="J12" s="10"/>
    </row>
    <row r="13" spans="1:233" ht="14" outlineLevel="2">
      <c r="A13" s="12"/>
      <c r="B13" s="11"/>
      <c r="C13" s="11"/>
      <c r="D13" s="48">
        <v>2</v>
      </c>
      <c r="E13" s="47" t="s">
        <v>78</v>
      </c>
      <c r="F13" s="46">
        <f>F9</f>
        <v>436</v>
      </c>
      <c r="G13" s="49" t="s">
        <v>1</v>
      </c>
      <c r="H13" s="50">
        <v>0</v>
      </c>
      <c r="I13" s="51">
        <f t="shared" ref="I13:I19" si="1">H13*F13</f>
        <v>0</v>
      </c>
      <c r="J13" s="10"/>
    </row>
    <row r="14" spans="1:233" ht="42" outlineLevel="2">
      <c r="A14" s="12"/>
      <c r="B14" s="11"/>
      <c r="C14" s="11"/>
      <c r="D14" s="48">
        <v>3</v>
      </c>
      <c r="E14" s="47" t="s">
        <v>107</v>
      </c>
      <c r="F14" s="46">
        <f>F9</f>
        <v>436</v>
      </c>
      <c r="G14" s="49" t="s">
        <v>1</v>
      </c>
      <c r="H14" s="50">
        <v>0</v>
      </c>
      <c r="I14" s="51">
        <f t="shared" ref="I14" si="2">H14*F14</f>
        <v>0</v>
      </c>
      <c r="J14" s="10"/>
    </row>
    <row r="15" spans="1:233" ht="14" outlineLevel="2">
      <c r="A15" s="12"/>
      <c r="B15" s="11"/>
      <c r="C15" s="11"/>
      <c r="D15" s="48">
        <v>4</v>
      </c>
      <c r="E15" s="47" t="s">
        <v>79</v>
      </c>
      <c r="F15" s="46">
        <v>59.1</v>
      </c>
      <c r="G15" s="49" t="s">
        <v>22</v>
      </c>
      <c r="H15" s="50">
        <v>0</v>
      </c>
      <c r="I15" s="51">
        <f t="shared" ref="I15" si="3">H15*F15</f>
        <v>0</v>
      </c>
      <c r="J15" s="10"/>
    </row>
    <row r="16" spans="1:233" ht="14" outlineLevel="2">
      <c r="A16" s="12"/>
      <c r="B16" s="11"/>
      <c r="C16" s="11"/>
      <c r="D16" s="48">
        <v>5</v>
      </c>
      <c r="E16" s="47" t="s">
        <v>80</v>
      </c>
      <c r="F16" s="46">
        <v>2</v>
      </c>
      <c r="G16" s="49" t="s">
        <v>19</v>
      </c>
      <c r="H16" s="50">
        <v>0</v>
      </c>
      <c r="I16" s="51">
        <f t="shared" ref="I16:I18" si="4">H16*F16</f>
        <v>0</v>
      </c>
      <c r="J16" s="10"/>
    </row>
    <row r="17" spans="1:10" ht="28" outlineLevel="2">
      <c r="A17" s="12"/>
      <c r="B17" s="11"/>
      <c r="C17" s="11"/>
      <c r="D17" s="48">
        <v>6</v>
      </c>
      <c r="E17" s="47" t="s">
        <v>81</v>
      </c>
      <c r="F17" s="46">
        <f>F9</f>
        <v>436</v>
      </c>
      <c r="G17" s="49" t="s">
        <v>1</v>
      </c>
      <c r="H17" s="50">
        <v>0</v>
      </c>
      <c r="I17" s="51">
        <f t="shared" si="4"/>
        <v>0</v>
      </c>
      <c r="J17" s="10"/>
    </row>
    <row r="18" spans="1:10" ht="28" outlineLevel="2">
      <c r="A18" s="12"/>
      <c r="B18" s="11"/>
      <c r="C18" s="11"/>
      <c r="D18" s="48">
        <v>7</v>
      </c>
      <c r="E18" s="47" t="s">
        <v>82</v>
      </c>
      <c r="F18" s="46">
        <v>1</v>
      </c>
      <c r="G18" s="49" t="s">
        <v>19</v>
      </c>
      <c r="H18" s="50">
        <v>0</v>
      </c>
      <c r="I18" s="51">
        <f t="shared" si="4"/>
        <v>0</v>
      </c>
      <c r="J18" s="10"/>
    </row>
    <row r="19" spans="1:10" ht="14" outlineLevel="2">
      <c r="A19" s="12"/>
      <c r="B19" s="11"/>
      <c r="C19" s="11"/>
      <c r="D19" s="48">
        <v>8</v>
      </c>
      <c r="E19" s="47" t="s">
        <v>83</v>
      </c>
      <c r="F19" s="46">
        <v>150</v>
      </c>
      <c r="G19" s="49" t="s">
        <v>84</v>
      </c>
      <c r="H19" s="50">
        <v>0</v>
      </c>
      <c r="I19" s="51">
        <f t="shared" si="1"/>
        <v>0</v>
      </c>
      <c r="J19" s="10"/>
    </row>
    <row r="20" spans="1:10" ht="32" customHeight="1" outlineLevel="2">
      <c r="A20" s="12"/>
      <c r="B20" s="11"/>
      <c r="C20" s="11"/>
      <c r="D20" s="54"/>
      <c r="E20" s="185" t="s">
        <v>20</v>
      </c>
      <c r="F20" s="186"/>
      <c r="G20" s="186"/>
      <c r="H20" s="187"/>
      <c r="I20" s="55">
        <f>SUM(I12:I19)</f>
        <v>0</v>
      </c>
      <c r="J20" s="10"/>
    </row>
    <row r="21" spans="1:10" ht="14" outlineLevel="1">
      <c r="A21" s="12"/>
      <c r="B21" s="25"/>
      <c r="C21" s="24">
        <v>2</v>
      </c>
      <c r="D21" s="21"/>
      <c r="E21" s="23" t="s">
        <v>62</v>
      </c>
      <c r="F21" s="21"/>
      <c r="G21" s="22"/>
      <c r="H21" s="21"/>
      <c r="I21" s="20">
        <f>I36</f>
        <v>0</v>
      </c>
      <c r="J21" s="11"/>
    </row>
    <row r="22" spans="1:10" ht="28" outlineLevel="2">
      <c r="A22" s="12"/>
      <c r="B22" s="11"/>
      <c r="C22" s="11"/>
      <c r="D22" s="48">
        <v>8</v>
      </c>
      <c r="E22" s="47" t="s">
        <v>64</v>
      </c>
      <c r="F22" s="46">
        <f>F9</f>
        <v>436</v>
      </c>
      <c r="G22" s="49" t="s">
        <v>1</v>
      </c>
      <c r="H22" s="50">
        <v>0</v>
      </c>
      <c r="I22" s="51">
        <f t="shared" ref="I22" si="5">F22*H22</f>
        <v>0</v>
      </c>
      <c r="J22" s="10"/>
    </row>
    <row r="23" spans="1:10" ht="28" outlineLevel="2">
      <c r="A23" s="12"/>
      <c r="B23" s="11"/>
      <c r="C23" s="11"/>
      <c r="D23" s="48">
        <v>9</v>
      </c>
      <c r="E23" s="47" t="s">
        <v>85</v>
      </c>
      <c r="F23" s="46">
        <f>F9</f>
        <v>436</v>
      </c>
      <c r="G23" s="49" t="s">
        <v>1</v>
      </c>
      <c r="H23" s="50">
        <v>0</v>
      </c>
      <c r="I23" s="51">
        <f t="shared" ref="I23:I35" si="6">H23*F23</f>
        <v>0</v>
      </c>
      <c r="J23" s="10"/>
    </row>
    <row r="24" spans="1:10" ht="28" outlineLevel="2">
      <c r="A24" s="12"/>
      <c r="B24" s="11"/>
      <c r="C24" s="11"/>
      <c r="D24" s="48">
        <v>10</v>
      </c>
      <c r="E24" s="47" t="s">
        <v>86</v>
      </c>
      <c r="F24" s="46">
        <v>59.1</v>
      </c>
      <c r="G24" s="49" t="s">
        <v>22</v>
      </c>
      <c r="H24" s="50">
        <v>0</v>
      </c>
      <c r="I24" s="51">
        <f t="shared" ref="I24" si="7">H24*F24</f>
        <v>0</v>
      </c>
      <c r="J24" s="10"/>
    </row>
    <row r="25" spans="1:10" ht="42" outlineLevel="2">
      <c r="A25" s="12"/>
      <c r="B25" s="11"/>
      <c r="C25" s="11"/>
      <c r="D25" s="48">
        <v>11</v>
      </c>
      <c r="E25" s="47" t="s">
        <v>87</v>
      </c>
      <c r="F25" s="46">
        <v>30.1</v>
      </c>
      <c r="G25" s="49" t="s">
        <v>22</v>
      </c>
      <c r="H25" s="50">
        <v>0</v>
      </c>
      <c r="I25" s="51">
        <f t="shared" si="6"/>
        <v>0</v>
      </c>
      <c r="J25" s="10"/>
    </row>
    <row r="26" spans="1:10" ht="70" outlineLevel="2">
      <c r="A26" s="12"/>
      <c r="B26" s="11"/>
      <c r="C26" s="11"/>
      <c r="D26" s="48">
        <v>11</v>
      </c>
      <c r="E26" s="47" t="s">
        <v>47</v>
      </c>
      <c r="F26" s="46">
        <v>28</v>
      </c>
      <c r="G26" s="49" t="s">
        <v>46</v>
      </c>
      <c r="H26" s="50">
        <v>0</v>
      </c>
      <c r="I26" s="51">
        <f t="shared" si="6"/>
        <v>0</v>
      </c>
      <c r="J26" s="10"/>
    </row>
    <row r="27" spans="1:10" ht="28" outlineLevel="2">
      <c r="A27" s="12"/>
      <c r="B27" s="11"/>
      <c r="C27" s="11"/>
      <c r="D27" s="48">
        <v>12</v>
      </c>
      <c r="E27" s="47" t="s">
        <v>48</v>
      </c>
      <c r="F27" s="46">
        <v>2</v>
      </c>
      <c r="G27" s="49" t="s">
        <v>46</v>
      </c>
      <c r="H27" s="50">
        <v>0</v>
      </c>
      <c r="I27" s="51">
        <f t="shared" si="6"/>
        <v>0</v>
      </c>
      <c r="J27" s="10"/>
    </row>
    <row r="28" spans="1:10" ht="14" outlineLevel="2">
      <c r="A28" s="12"/>
      <c r="B28" s="11"/>
      <c r="C28" s="11"/>
      <c r="D28" s="48">
        <v>13</v>
      </c>
      <c r="E28" s="47" t="s">
        <v>88</v>
      </c>
      <c r="F28" s="46">
        <v>2</v>
      </c>
      <c r="G28" s="49" t="s">
        <v>46</v>
      </c>
      <c r="H28" s="50">
        <v>0</v>
      </c>
      <c r="I28" s="51">
        <f t="shared" si="6"/>
        <v>0</v>
      </c>
      <c r="J28" s="10"/>
    </row>
    <row r="29" spans="1:10" ht="14" outlineLevel="2">
      <c r="A29" s="12"/>
      <c r="B29" s="11"/>
      <c r="C29" s="11"/>
      <c r="D29" s="48">
        <v>13</v>
      </c>
      <c r="E29" s="47" t="s">
        <v>89</v>
      </c>
      <c r="F29" s="46">
        <v>2</v>
      </c>
      <c r="G29" s="49" t="s">
        <v>46</v>
      </c>
      <c r="H29" s="50">
        <v>0</v>
      </c>
      <c r="I29" s="51">
        <f t="shared" ref="I29" si="8">H29*F29</f>
        <v>0</v>
      </c>
      <c r="J29" s="10"/>
    </row>
    <row r="30" spans="1:10" ht="84" outlineLevel="2">
      <c r="A30" s="12"/>
      <c r="B30" s="11"/>
      <c r="C30" s="11"/>
      <c r="D30" s="48">
        <v>14</v>
      </c>
      <c r="E30" s="47" t="s">
        <v>90</v>
      </c>
      <c r="F30" s="46">
        <v>356</v>
      </c>
      <c r="G30" s="49" t="s">
        <v>1</v>
      </c>
      <c r="H30" s="50">
        <v>0</v>
      </c>
      <c r="I30" s="51">
        <f t="shared" si="6"/>
        <v>0</v>
      </c>
      <c r="J30" s="10"/>
    </row>
    <row r="31" spans="1:10" ht="56" outlineLevel="2">
      <c r="A31" s="12"/>
      <c r="B31" s="11"/>
      <c r="C31" s="11"/>
      <c r="D31" s="48">
        <v>16</v>
      </c>
      <c r="E31" s="47" t="s">
        <v>49</v>
      </c>
      <c r="F31" s="46">
        <f>F9</f>
        <v>436</v>
      </c>
      <c r="G31" s="49" t="s">
        <v>1</v>
      </c>
      <c r="H31" s="50">
        <v>0</v>
      </c>
      <c r="I31" s="51">
        <f t="shared" si="6"/>
        <v>0</v>
      </c>
      <c r="J31" s="10"/>
    </row>
    <row r="32" spans="1:10" ht="56" outlineLevel="2">
      <c r="A32" s="12"/>
      <c r="B32" s="11"/>
      <c r="C32" s="11"/>
      <c r="D32" s="48">
        <v>17</v>
      </c>
      <c r="E32" s="47" t="s">
        <v>50</v>
      </c>
      <c r="F32" s="46">
        <f>F9</f>
        <v>436</v>
      </c>
      <c r="G32" s="49" t="s">
        <v>1</v>
      </c>
      <c r="H32" s="50">
        <v>0</v>
      </c>
      <c r="I32" s="51">
        <f t="shared" si="6"/>
        <v>0</v>
      </c>
      <c r="J32" s="10"/>
    </row>
    <row r="33" spans="1:10" ht="56" outlineLevel="2">
      <c r="A33" s="12"/>
      <c r="B33" s="11"/>
      <c r="C33" s="11"/>
      <c r="D33" s="48">
        <v>18</v>
      </c>
      <c r="E33" s="47" t="s">
        <v>51</v>
      </c>
      <c r="F33" s="46">
        <f>F9</f>
        <v>436</v>
      </c>
      <c r="G33" s="49" t="s">
        <v>1</v>
      </c>
      <c r="H33" s="50">
        <v>0</v>
      </c>
      <c r="I33" s="51">
        <f t="shared" si="6"/>
        <v>0</v>
      </c>
      <c r="J33" s="10"/>
    </row>
    <row r="34" spans="1:10" ht="56" outlineLevel="2">
      <c r="A34" s="12"/>
      <c r="B34" s="11"/>
      <c r="C34" s="11"/>
      <c r="D34" s="48">
        <v>19</v>
      </c>
      <c r="E34" s="47" t="s">
        <v>53</v>
      </c>
      <c r="F34" s="46">
        <f>F9</f>
        <v>436</v>
      </c>
      <c r="G34" s="49" t="s">
        <v>1</v>
      </c>
      <c r="H34" s="50">
        <v>0</v>
      </c>
      <c r="I34" s="51">
        <f t="shared" si="6"/>
        <v>0</v>
      </c>
      <c r="J34" s="10"/>
    </row>
    <row r="35" spans="1:10" ht="56" outlineLevel="2">
      <c r="A35" s="12"/>
      <c r="B35" s="11"/>
      <c r="C35" s="11"/>
      <c r="D35" s="48">
        <v>20</v>
      </c>
      <c r="E35" s="47" t="s">
        <v>52</v>
      </c>
      <c r="F35" s="46">
        <f>F9</f>
        <v>436</v>
      </c>
      <c r="G35" s="49" t="s">
        <v>1</v>
      </c>
      <c r="H35" s="50">
        <v>0</v>
      </c>
      <c r="I35" s="51">
        <f t="shared" si="6"/>
        <v>0</v>
      </c>
      <c r="J35" s="10"/>
    </row>
    <row r="36" spans="1:10" ht="32" customHeight="1" outlineLevel="2">
      <c r="A36" s="12"/>
      <c r="B36" s="11"/>
      <c r="C36" s="11"/>
      <c r="D36" s="54"/>
      <c r="E36" s="185" t="s">
        <v>20</v>
      </c>
      <c r="F36" s="186"/>
      <c r="G36" s="186"/>
      <c r="H36" s="187"/>
      <c r="I36" s="55">
        <f>SUM(I22:I35)</f>
        <v>0</v>
      </c>
      <c r="J36" s="10"/>
    </row>
    <row r="37" spans="1:10" s="5" customFormat="1" ht="11" customHeight="1" outlineLevel="3">
      <c r="A37" s="9"/>
      <c r="B37" s="6"/>
      <c r="C37" s="6"/>
      <c r="D37" s="6"/>
      <c r="E37" s="6">
        <f>F9</f>
        <v>436</v>
      </c>
      <c r="F37" s="8">
        <v>1000</v>
      </c>
      <c r="G37" s="7"/>
      <c r="H37" s="6"/>
      <c r="I37" s="6"/>
      <c r="J37" s="6"/>
    </row>
    <row r="38" spans="1:10" ht="14" outlineLevel="1">
      <c r="A38" s="12"/>
      <c r="B38" s="25"/>
      <c r="C38" s="24">
        <v>3</v>
      </c>
      <c r="D38" s="21"/>
      <c r="E38" s="23" t="s">
        <v>42</v>
      </c>
      <c r="F38" s="21"/>
      <c r="G38" s="22"/>
      <c r="H38" s="21"/>
      <c r="I38" s="20">
        <f>I44</f>
        <v>0</v>
      </c>
      <c r="J38" s="11"/>
    </row>
    <row r="39" spans="1:10" outlineLevel="2">
      <c r="A39" s="12"/>
      <c r="B39" s="19"/>
      <c r="C39" s="18"/>
      <c r="D39" s="17" t="s">
        <v>0</v>
      </c>
      <c r="E39" s="16"/>
      <c r="F39" s="14"/>
      <c r="G39" s="15"/>
      <c r="H39" s="14"/>
      <c r="I39" s="13"/>
      <c r="J39" s="11"/>
    </row>
    <row r="40" spans="1:10" ht="70" outlineLevel="2">
      <c r="A40" s="12"/>
      <c r="B40" s="11"/>
      <c r="C40" s="11"/>
      <c r="D40" s="52">
        <v>21</v>
      </c>
      <c r="E40" s="53" t="s">
        <v>91</v>
      </c>
      <c r="F40" s="46">
        <f>F9</f>
        <v>436</v>
      </c>
      <c r="G40" s="49" t="s">
        <v>19</v>
      </c>
      <c r="H40" s="50">
        <v>0</v>
      </c>
      <c r="I40" s="51">
        <f>F40*H40</f>
        <v>0</v>
      </c>
      <c r="J40" s="10"/>
    </row>
    <row r="41" spans="1:10" ht="42" outlineLevel="2">
      <c r="A41" s="12"/>
      <c r="B41" s="11"/>
      <c r="C41" s="11"/>
      <c r="D41" s="52">
        <v>22</v>
      </c>
      <c r="E41" s="53" t="s">
        <v>92</v>
      </c>
      <c r="F41" s="46">
        <v>238</v>
      </c>
      <c r="G41" s="49" t="s">
        <v>22</v>
      </c>
      <c r="H41" s="50">
        <v>0</v>
      </c>
      <c r="I41" s="51">
        <f>F41*H41</f>
        <v>0</v>
      </c>
      <c r="J41" s="10"/>
    </row>
    <row r="42" spans="1:10" ht="56" outlineLevel="2">
      <c r="A42" s="12"/>
      <c r="B42" s="11"/>
      <c r="C42" s="11"/>
      <c r="D42" s="52">
        <v>23</v>
      </c>
      <c r="E42" s="53" t="s">
        <v>54</v>
      </c>
      <c r="F42" s="46">
        <v>6.54</v>
      </c>
      <c r="G42" s="49" t="s">
        <v>21</v>
      </c>
      <c r="H42" s="50">
        <v>0</v>
      </c>
      <c r="I42" s="51">
        <f>F42*H42</f>
        <v>0</v>
      </c>
      <c r="J42" s="10"/>
    </row>
    <row r="43" spans="1:10" ht="42" outlineLevel="2">
      <c r="A43" s="12"/>
      <c r="B43" s="11"/>
      <c r="C43" s="11"/>
      <c r="D43" s="52">
        <v>24</v>
      </c>
      <c r="E43" s="53" t="s">
        <v>43</v>
      </c>
      <c r="F43" s="46">
        <v>1</v>
      </c>
      <c r="G43" s="49" t="s">
        <v>19</v>
      </c>
      <c r="H43" s="50">
        <v>0</v>
      </c>
      <c r="I43" s="51">
        <f>H43*F43</f>
        <v>0</v>
      </c>
      <c r="J43" s="10"/>
    </row>
    <row r="44" spans="1:10" ht="32" customHeight="1" outlineLevel="2">
      <c r="A44" s="12"/>
      <c r="B44" s="11"/>
      <c r="C44" s="11"/>
      <c r="D44" s="54"/>
      <c r="E44" s="185" t="s">
        <v>20</v>
      </c>
      <c r="F44" s="186"/>
      <c r="G44" s="186"/>
      <c r="H44" s="187"/>
      <c r="I44" s="55">
        <f>SUM(I40:I43)</f>
        <v>0</v>
      </c>
      <c r="J44" s="10"/>
    </row>
    <row r="45" spans="1:10" ht="14" outlineLevel="1">
      <c r="A45" s="12"/>
      <c r="B45" s="25"/>
      <c r="C45" s="24">
        <v>4</v>
      </c>
      <c r="D45" s="21"/>
      <c r="E45" s="23" t="s">
        <v>65</v>
      </c>
      <c r="F45" s="21"/>
      <c r="G45" s="22"/>
      <c r="H45" s="21"/>
      <c r="I45" s="20">
        <f>I50</f>
        <v>0</v>
      </c>
      <c r="J45" s="11"/>
    </row>
    <row r="46" spans="1:10" outlineLevel="2">
      <c r="A46" s="12"/>
      <c r="B46" s="19"/>
      <c r="C46" s="18"/>
      <c r="D46" s="17" t="s">
        <v>0</v>
      </c>
      <c r="E46" s="16"/>
      <c r="F46" s="14"/>
      <c r="G46" s="15"/>
      <c r="H46" s="14"/>
      <c r="I46" s="13"/>
      <c r="J46" s="11"/>
    </row>
    <row r="47" spans="1:10" ht="28" outlineLevel="2">
      <c r="A47" s="12"/>
      <c r="B47" s="19"/>
      <c r="C47" s="150"/>
      <c r="D47" s="52">
        <v>25</v>
      </c>
      <c r="E47" s="53" t="s">
        <v>66</v>
      </c>
      <c r="F47" s="46">
        <v>1</v>
      </c>
      <c r="G47" s="49" t="s">
        <v>19</v>
      </c>
      <c r="H47" s="50">
        <v>0</v>
      </c>
      <c r="I47" s="51">
        <f>F47*H47</f>
        <v>0</v>
      </c>
      <c r="J47" s="11"/>
    </row>
    <row r="48" spans="1:10" ht="14" outlineLevel="2">
      <c r="A48" s="12"/>
      <c r="B48" s="19"/>
      <c r="C48" s="150"/>
      <c r="D48" s="52">
        <v>27</v>
      </c>
      <c r="E48" s="53" t="s">
        <v>67</v>
      </c>
      <c r="F48" s="46">
        <v>2</v>
      </c>
      <c r="G48" s="49" t="s">
        <v>19</v>
      </c>
      <c r="H48" s="50">
        <v>0</v>
      </c>
      <c r="I48" s="51">
        <f>F48*H48</f>
        <v>0</v>
      </c>
      <c r="J48" s="11"/>
    </row>
    <row r="49" spans="1:10" ht="28" outlineLevel="2">
      <c r="A49" s="12"/>
      <c r="B49" s="11"/>
      <c r="C49" s="11"/>
      <c r="D49" s="52">
        <v>28</v>
      </c>
      <c r="E49" s="53" t="s">
        <v>93</v>
      </c>
      <c r="F49" s="46">
        <v>2</v>
      </c>
      <c r="G49" s="49" t="s">
        <v>19</v>
      </c>
      <c r="H49" s="50">
        <v>0</v>
      </c>
      <c r="I49" s="51">
        <f>F49*H49</f>
        <v>0</v>
      </c>
      <c r="J49" s="10"/>
    </row>
    <row r="50" spans="1:10" s="5" customFormat="1" ht="34" customHeight="1" outlineLevel="3">
      <c r="A50" s="9"/>
      <c r="B50" s="6"/>
      <c r="C50" s="6"/>
      <c r="D50" s="58"/>
      <c r="E50" s="185" t="s">
        <v>20</v>
      </c>
      <c r="F50" s="186"/>
      <c r="G50" s="186"/>
      <c r="H50" s="187"/>
      <c r="I50" s="55">
        <f>SUM(I49)</f>
        <v>0</v>
      </c>
      <c r="J50" s="6"/>
    </row>
    <row r="51" spans="1:10" ht="32" customHeight="1">
      <c r="A51" s="12"/>
      <c r="B51" s="56">
        <v>2</v>
      </c>
      <c r="C51" s="57"/>
      <c r="D51" s="57"/>
      <c r="E51" s="136" t="s">
        <v>94</v>
      </c>
      <c r="F51" s="137">
        <v>424</v>
      </c>
      <c r="G51" s="138" t="s">
        <v>1</v>
      </c>
      <c r="H51" s="137"/>
      <c r="I51" s="139">
        <f>I53+I62+I74+I78</f>
        <v>0</v>
      </c>
      <c r="J51" s="11"/>
    </row>
    <row r="52" spans="1:10" outlineLevel="2">
      <c r="A52" s="12"/>
      <c r="B52" s="19"/>
      <c r="C52" s="18"/>
      <c r="D52" s="17" t="s">
        <v>0</v>
      </c>
      <c r="E52" s="16"/>
      <c r="F52" s="14"/>
      <c r="G52" s="15"/>
      <c r="H52" s="14"/>
      <c r="I52" s="13"/>
      <c r="J52" s="11"/>
    </row>
    <row r="53" spans="1:10" ht="14" outlineLevel="1">
      <c r="A53" s="12"/>
      <c r="B53" s="25"/>
      <c r="C53" s="24">
        <v>1</v>
      </c>
      <c r="D53" s="21"/>
      <c r="E53" s="23" t="s">
        <v>45</v>
      </c>
      <c r="F53" s="21"/>
      <c r="G53" s="22"/>
      <c r="H53" s="21"/>
      <c r="I53" s="20">
        <f>I61</f>
        <v>0</v>
      </c>
      <c r="J53" s="11"/>
    </row>
    <row r="54" spans="1:10" ht="28" outlineLevel="2">
      <c r="A54" s="12"/>
      <c r="B54" s="11"/>
      <c r="C54" s="11"/>
      <c r="D54" s="48">
        <v>1</v>
      </c>
      <c r="E54" s="47" t="s">
        <v>63</v>
      </c>
      <c r="F54" s="46">
        <f>F51</f>
        <v>424</v>
      </c>
      <c r="G54" s="49" t="s">
        <v>1</v>
      </c>
      <c r="H54" s="50">
        <v>0</v>
      </c>
      <c r="I54" s="51">
        <f t="shared" ref="I54" si="9">F54*H54</f>
        <v>0</v>
      </c>
      <c r="J54" s="10"/>
    </row>
    <row r="55" spans="1:10" ht="28" outlineLevel="2">
      <c r="A55" s="12"/>
      <c r="B55" s="11"/>
      <c r="C55" s="11"/>
      <c r="D55" s="48">
        <v>2</v>
      </c>
      <c r="E55" s="47" t="s">
        <v>95</v>
      </c>
      <c r="F55" s="46">
        <f>F51</f>
        <v>424</v>
      </c>
      <c r="G55" s="49" t="s">
        <v>1</v>
      </c>
      <c r="H55" s="50">
        <v>0</v>
      </c>
      <c r="I55" s="51">
        <f t="shared" ref="I55:I60" si="10">H55*F55</f>
        <v>0</v>
      </c>
      <c r="J55" s="10"/>
    </row>
    <row r="56" spans="1:10" ht="42" outlineLevel="2">
      <c r="A56" s="12"/>
      <c r="B56" s="11"/>
      <c r="C56" s="11"/>
      <c r="D56" s="48">
        <v>3</v>
      </c>
      <c r="E56" s="47" t="s">
        <v>96</v>
      </c>
      <c r="F56" s="46">
        <f>F51</f>
        <v>424</v>
      </c>
      <c r="G56" s="49" t="s">
        <v>1</v>
      </c>
      <c r="H56" s="50">
        <v>0</v>
      </c>
      <c r="I56" s="51">
        <f t="shared" si="10"/>
        <v>0</v>
      </c>
      <c r="J56" s="10"/>
    </row>
    <row r="57" spans="1:10" ht="14" outlineLevel="2">
      <c r="A57" s="12"/>
      <c r="B57" s="11"/>
      <c r="C57" s="11"/>
      <c r="D57" s="48">
        <v>4</v>
      </c>
      <c r="E57" s="47" t="s">
        <v>79</v>
      </c>
      <c r="F57" s="46">
        <v>58.3</v>
      </c>
      <c r="G57" s="49" t="s">
        <v>1</v>
      </c>
      <c r="H57" s="50">
        <v>0</v>
      </c>
      <c r="I57" s="51">
        <f t="shared" si="10"/>
        <v>0</v>
      </c>
      <c r="J57" s="10"/>
    </row>
    <row r="58" spans="1:10" ht="14" outlineLevel="2">
      <c r="A58" s="12"/>
      <c r="B58" s="11"/>
      <c r="C58" s="11"/>
      <c r="D58" s="48">
        <v>5</v>
      </c>
      <c r="E58" s="47" t="s">
        <v>80</v>
      </c>
      <c r="F58" s="46">
        <v>2</v>
      </c>
      <c r="G58" s="49" t="s">
        <v>19</v>
      </c>
      <c r="H58" s="50">
        <v>0</v>
      </c>
      <c r="I58" s="51">
        <f t="shared" si="10"/>
        <v>0</v>
      </c>
      <c r="J58" s="10"/>
    </row>
    <row r="59" spans="1:10" ht="28" outlineLevel="2">
      <c r="A59" s="12"/>
      <c r="B59" s="11"/>
      <c r="C59" s="11"/>
      <c r="D59" s="48">
        <v>6</v>
      </c>
      <c r="E59" s="47" t="s">
        <v>82</v>
      </c>
      <c r="F59" s="46">
        <v>1</v>
      </c>
      <c r="G59" s="49" t="s">
        <v>19</v>
      </c>
      <c r="H59" s="50">
        <v>0</v>
      </c>
      <c r="I59" s="51">
        <f t="shared" si="10"/>
        <v>0</v>
      </c>
      <c r="J59" s="10"/>
    </row>
    <row r="60" spans="1:10" ht="14" outlineLevel="2">
      <c r="A60" s="12"/>
      <c r="B60" s="11"/>
      <c r="C60" s="11"/>
      <c r="D60" s="48">
        <v>7</v>
      </c>
      <c r="E60" s="47" t="s">
        <v>83</v>
      </c>
      <c r="F60" s="46">
        <v>80</v>
      </c>
      <c r="G60" s="49" t="s">
        <v>84</v>
      </c>
      <c r="H60" s="50">
        <v>0</v>
      </c>
      <c r="I60" s="51">
        <f t="shared" si="10"/>
        <v>0</v>
      </c>
      <c r="J60" s="10"/>
    </row>
    <row r="61" spans="1:10" ht="32" customHeight="1" outlineLevel="2">
      <c r="A61" s="12"/>
      <c r="B61" s="11"/>
      <c r="C61" s="11"/>
      <c r="D61" s="54"/>
      <c r="E61" s="185" t="s">
        <v>20</v>
      </c>
      <c r="F61" s="186"/>
      <c r="G61" s="186"/>
      <c r="H61" s="187"/>
      <c r="I61" s="55">
        <f>SUM(I54:I60)</f>
        <v>0</v>
      </c>
      <c r="J61" s="10"/>
    </row>
    <row r="62" spans="1:10" ht="14" outlineLevel="1">
      <c r="A62" s="12"/>
      <c r="B62" s="25"/>
      <c r="C62" s="24">
        <v>2</v>
      </c>
      <c r="D62" s="21"/>
      <c r="E62" s="23" t="s">
        <v>62</v>
      </c>
      <c r="F62" s="21"/>
      <c r="G62" s="22"/>
      <c r="H62" s="21"/>
      <c r="I62" s="20">
        <f>I72</f>
        <v>0</v>
      </c>
      <c r="J62" s="11"/>
    </row>
    <row r="63" spans="1:10" ht="28" outlineLevel="2">
      <c r="A63" s="12"/>
      <c r="B63" s="11"/>
      <c r="C63" s="11"/>
      <c r="D63" s="48">
        <v>8</v>
      </c>
      <c r="E63" s="47" t="s">
        <v>64</v>
      </c>
      <c r="F63" s="46">
        <f>F51</f>
        <v>424</v>
      </c>
      <c r="G63" s="49" t="s">
        <v>1</v>
      </c>
      <c r="H63" s="50">
        <v>0</v>
      </c>
      <c r="I63" s="51">
        <f t="shared" ref="I63" si="11">F63*H63</f>
        <v>0</v>
      </c>
      <c r="J63" s="10"/>
    </row>
    <row r="64" spans="1:10" ht="28" outlineLevel="2">
      <c r="A64" s="12"/>
      <c r="B64" s="11"/>
      <c r="C64" s="11"/>
      <c r="D64" s="48">
        <v>10</v>
      </c>
      <c r="E64" s="47" t="s">
        <v>86</v>
      </c>
      <c r="F64" s="46">
        <v>58.3</v>
      </c>
      <c r="G64" s="49" t="s">
        <v>22</v>
      </c>
      <c r="H64" s="50">
        <v>0</v>
      </c>
      <c r="I64" s="51">
        <f t="shared" ref="I64:I65" si="12">H64*F64</f>
        <v>0</v>
      </c>
      <c r="J64" s="10"/>
    </row>
    <row r="65" spans="1:10" ht="14" outlineLevel="2">
      <c r="A65" s="12"/>
      <c r="B65" s="11"/>
      <c r="C65" s="11"/>
      <c r="D65" s="48">
        <v>13</v>
      </c>
      <c r="E65" s="47" t="s">
        <v>88</v>
      </c>
      <c r="F65" s="46">
        <v>2</v>
      </c>
      <c r="G65" s="49" t="s">
        <v>46</v>
      </c>
      <c r="H65" s="50">
        <v>0</v>
      </c>
      <c r="I65" s="51">
        <f t="shared" si="12"/>
        <v>0</v>
      </c>
      <c r="J65" s="10"/>
    </row>
    <row r="66" spans="1:10" ht="70" outlineLevel="2">
      <c r="A66" s="12"/>
      <c r="B66" s="11"/>
      <c r="C66" s="11"/>
      <c r="D66" s="48">
        <v>11</v>
      </c>
      <c r="E66" s="47" t="s">
        <v>99</v>
      </c>
      <c r="F66" s="46">
        <v>1</v>
      </c>
      <c r="G66" s="49" t="s">
        <v>19</v>
      </c>
      <c r="H66" s="50">
        <v>0</v>
      </c>
      <c r="I66" s="51">
        <f t="shared" ref="I66:I71" si="13">H66*F66</f>
        <v>0</v>
      </c>
      <c r="J66" s="10"/>
    </row>
    <row r="67" spans="1:10" ht="28" outlineLevel="2">
      <c r="A67" s="12"/>
      <c r="B67" s="11"/>
      <c r="C67" s="11"/>
      <c r="D67" s="48">
        <v>12</v>
      </c>
      <c r="E67" s="47" t="s">
        <v>100</v>
      </c>
      <c r="F67" s="46">
        <v>14.1</v>
      </c>
      <c r="G67" s="49" t="s">
        <v>1</v>
      </c>
      <c r="H67" s="50">
        <v>0</v>
      </c>
      <c r="I67" s="51">
        <f t="shared" si="13"/>
        <v>0</v>
      </c>
      <c r="J67" s="10"/>
    </row>
    <row r="68" spans="1:10" ht="28" outlineLevel="2">
      <c r="A68" s="12"/>
      <c r="B68" s="11"/>
      <c r="C68" s="11"/>
      <c r="D68" s="48">
        <v>12</v>
      </c>
      <c r="E68" s="47" t="s">
        <v>101</v>
      </c>
      <c r="F68" s="46">
        <v>14.1</v>
      </c>
      <c r="G68" s="49" t="s">
        <v>1</v>
      </c>
      <c r="H68" s="50">
        <v>0</v>
      </c>
      <c r="I68" s="51">
        <f t="shared" ref="I68" si="14">H68*F68</f>
        <v>0</v>
      </c>
      <c r="J68" s="10"/>
    </row>
    <row r="69" spans="1:10" ht="42" outlineLevel="2">
      <c r="A69" s="12"/>
      <c r="B69" s="11"/>
      <c r="C69" s="11"/>
      <c r="D69" s="48">
        <v>16</v>
      </c>
      <c r="E69" s="47" t="s">
        <v>102</v>
      </c>
      <c r="F69" s="46">
        <f>F51</f>
        <v>424</v>
      </c>
      <c r="G69" s="49" t="s">
        <v>1</v>
      </c>
      <c r="H69" s="50">
        <v>0</v>
      </c>
      <c r="I69" s="51">
        <f t="shared" si="13"/>
        <v>0</v>
      </c>
      <c r="J69" s="10"/>
    </row>
    <row r="70" spans="1:10" ht="42" outlineLevel="2">
      <c r="A70" s="12"/>
      <c r="B70" s="11"/>
      <c r="C70" s="11"/>
      <c r="D70" s="48">
        <v>17</v>
      </c>
      <c r="E70" s="47" t="s">
        <v>103</v>
      </c>
      <c r="F70" s="46">
        <f>F51</f>
        <v>424</v>
      </c>
      <c r="G70" s="49" t="s">
        <v>1</v>
      </c>
      <c r="H70" s="50">
        <v>0</v>
      </c>
      <c r="I70" s="51">
        <f t="shared" si="13"/>
        <v>0</v>
      </c>
      <c r="J70" s="10"/>
    </row>
    <row r="71" spans="1:10" ht="42" outlineLevel="2">
      <c r="A71" s="12"/>
      <c r="B71" s="11"/>
      <c r="C71" s="11"/>
      <c r="D71" s="48">
        <v>18</v>
      </c>
      <c r="E71" s="47" t="s">
        <v>104</v>
      </c>
      <c r="F71" s="46">
        <f>F51</f>
        <v>424</v>
      </c>
      <c r="G71" s="49" t="s">
        <v>1</v>
      </c>
      <c r="H71" s="50">
        <v>0</v>
      </c>
      <c r="I71" s="51">
        <f t="shared" si="13"/>
        <v>0</v>
      </c>
      <c r="J71" s="10"/>
    </row>
    <row r="72" spans="1:10" ht="32" customHeight="1" outlineLevel="2">
      <c r="A72" s="12"/>
      <c r="B72" s="11"/>
      <c r="C72" s="11"/>
      <c r="D72" s="54"/>
      <c r="E72" s="185" t="s">
        <v>20</v>
      </c>
      <c r="F72" s="186"/>
      <c r="G72" s="186"/>
      <c r="H72" s="187"/>
      <c r="I72" s="55">
        <f>SUM(I63:I71)</f>
        <v>0</v>
      </c>
      <c r="J72" s="10"/>
    </row>
    <row r="73" spans="1:10" s="5" customFormat="1" ht="11" customHeight="1" outlineLevel="3">
      <c r="A73" s="9"/>
      <c r="B73" s="6"/>
      <c r="C73" s="6"/>
      <c r="D73" s="6"/>
      <c r="E73" s="6">
        <f>F51</f>
        <v>424</v>
      </c>
      <c r="F73" s="8">
        <v>1000</v>
      </c>
      <c r="G73" s="7"/>
      <c r="H73" s="6"/>
      <c r="I73" s="6"/>
      <c r="J73" s="6"/>
    </row>
    <row r="74" spans="1:10" ht="14" outlineLevel="1">
      <c r="A74" s="12"/>
      <c r="B74" s="25"/>
      <c r="C74" s="24">
        <v>3</v>
      </c>
      <c r="D74" s="21"/>
      <c r="E74" s="23" t="s">
        <v>42</v>
      </c>
      <c r="F74" s="21"/>
      <c r="G74" s="22"/>
      <c r="H74" s="21"/>
      <c r="I74" s="20">
        <f>I77</f>
        <v>0</v>
      </c>
      <c r="J74" s="11"/>
    </row>
    <row r="75" spans="1:10" outlineLevel="2">
      <c r="A75" s="12"/>
      <c r="B75" s="19"/>
      <c r="C75" s="18"/>
      <c r="D75" s="17" t="s">
        <v>0</v>
      </c>
      <c r="E75" s="16"/>
      <c r="F75" s="14"/>
      <c r="G75" s="15"/>
      <c r="H75" s="14"/>
      <c r="I75" s="13"/>
      <c r="J75" s="11"/>
    </row>
    <row r="76" spans="1:10" ht="28" outlineLevel="2">
      <c r="A76" s="12"/>
      <c r="B76" s="11"/>
      <c r="C76" s="11"/>
      <c r="D76" s="52">
        <v>21</v>
      </c>
      <c r="E76" s="53" t="s">
        <v>105</v>
      </c>
      <c r="F76" s="46">
        <v>148</v>
      </c>
      <c r="G76" s="49" t="s">
        <v>22</v>
      </c>
      <c r="H76" s="50">
        <v>0</v>
      </c>
      <c r="I76" s="51">
        <f>F76*H76</f>
        <v>0</v>
      </c>
      <c r="J76" s="10"/>
    </row>
    <row r="77" spans="1:10" ht="32" customHeight="1" outlineLevel="2">
      <c r="A77" s="12"/>
      <c r="B77" s="11"/>
      <c r="C77" s="11"/>
      <c r="D77" s="54"/>
      <c r="E77" s="185" t="s">
        <v>20</v>
      </c>
      <c r="F77" s="186"/>
      <c r="G77" s="186"/>
      <c r="H77" s="187"/>
      <c r="I77" s="55">
        <f>SUM(I76:I76)</f>
        <v>0</v>
      </c>
      <c r="J77" s="10"/>
    </row>
    <row r="78" spans="1:10" ht="14" outlineLevel="1">
      <c r="A78" s="12"/>
      <c r="B78" s="25"/>
      <c r="C78" s="24">
        <v>4</v>
      </c>
      <c r="D78" s="21"/>
      <c r="E78" s="23" t="s">
        <v>65</v>
      </c>
      <c r="F78" s="21"/>
      <c r="G78" s="22"/>
      <c r="H78" s="21"/>
      <c r="I78" s="20">
        <f>I82</f>
        <v>0</v>
      </c>
      <c r="J78" s="11"/>
    </row>
    <row r="79" spans="1:10" outlineLevel="2">
      <c r="A79" s="12"/>
      <c r="B79" s="19"/>
      <c r="C79" s="18"/>
      <c r="D79" s="17" t="s">
        <v>0</v>
      </c>
      <c r="E79" s="16"/>
      <c r="F79" s="14"/>
      <c r="G79" s="15"/>
      <c r="H79" s="14"/>
      <c r="I79" s="13"/>
      <c r="J79" s="11"/>
    </row>
    <row r="80" spans="1:10" ht="28" outlineLevel="2">
      <c r="A80" s="12"/>
      <c r="B80" s="19"/>
      <c r="C80" s="150"/>
      <c r="D80" s="52">
        <v>25</v>
      </c>
      <c r="E80" s="53" t="s">
        <v>66</v>
      </c>
      <c r="F80" s="46">
        <v>1</v>
      </c>
      <c r="G80" s="49" t="s">
        <v>19</v>
      </c>
      <c r="H80" s="50">
        <v>0</v>
      </c>
      <c r="I80" s="51">
        <f>F80*H80</f>
        <v>0</v>
      </c>
      <c r="J80" s="11"/>
    </row>
    <row r="81" spans="1:10" ht="16" outlineLevel="2">
      <c r="A81" s="12"/>
      <c r="B81" s="19"/>
      <c r="C81" s="150"/>
      <c r="D81" s="52">
        <v>26</v>
      </c>
      <c r="E81" s="157" t="s">
        <v>106</v>
      </c>
      <c r="F81" s="46">
        <v>2</v>
      </c>
      <c r="G81" s="49" t="s">
        <v>19</v>
      </c>
      <c r="H81" s="50">
        <v>0</v>
      </c>
      <c r="I81" s="51">
        <f>F81*H81</f>
        <v>0</v>
      </c>
      <c r="J81" s="11"/>
    </row>
    <row r="82" spans="1:10" s="5" customFormat="1" ht="34" customHeight="1" outlineLevel="3">
      <c r="A82" s="9"/>
      <c r="B82" s="6"/>
      <c r="C82" s="6"/>
      <c r="D82" s="58"/>
      <c r="E82" s="185" t="s">
        <v>20</v>
      </c>
      <c r="F82" s="186"/>
      <c r="G82" s="186"/>
      <c r="H82" s="187"/>
      <c r="I82" s="55">
        <f>SUM(I81+I80)</f>
        <v>0</v>
      </c>
      <c r="J82" s="6"/>
    </row>
  </sheetData>
  <mergeCells count="11">
    <mergeCell ref="E2:I2"/>
    <mergeCell ref="F5:G5"/>
    <mergeCell ref="E20:H20"/>
    <mergeCell ref="E36:H36"/>
    <mergeCell ref="E44:H44"/>
    <mergeCell ref="E61:H61"/>
    <mergeCell ref="E72:H72"/>
    <mergeCell ref="E77:H77"/>
    <mergeCell ref="E82:H82"/>
    <mergeCell ref="E4:I4"/>
    <mergeCell ref="E50:H50"/>
  </mergeCells>
  <printOptions horizontalCentered="1"/>
  <pageMargins left="0" right="0" top="0.39370078740157483" bottom="0.78740157480314965" header="0.51181102362204722" footer="0.11811023622047245"/>
  <pageSetup paperSize="9" orientation="portrait" useFirstPageNumber="1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6497A-C0AE-0347-B613-1738BD91DB4B}">
  <dimension ref="A3:F22"/>
  <sheetViews>
    <sheetView workbookViewId="0">
      <selection activeCell="B16" sqref="B16:C16"/>
    </sheetView>
  </sheetViews>
  <sheetFormatPr baseColWidth="10" defaultRowHeight="15"/>
  <cols>
    <col min="1" max="1" width="5.33203125" customWidth="1"/>
    <col min="2" max="2" width="2" customWidth="1"/>
    <col min="3" max="3" width="96" customWidth="1"/>
    <col min="4" max="4" width="2.1640625" customWidth="1"/>
    <col min="6" max="6" width="31.5" customWidth="1"/>
  </cols>
  <sheetData>
    <row r="3" spans="1:6" ht="15" customHeight="1">
      <c r="B3" s="191" t="s">
        <v>44</v>
      </c>
      <c r="C3" s="191"/>
    </row>
    <row r="4" spans="1:6">
      <c r="C4" s="140"/>
    </row>
    <row r="5" spans="1:6">
      <c r="A5" s="149"/>
      <c r="B5" s="146"/>
      <c r="C5" s="140"/>
      <c r="D5" s="146"/>
      <c r="E5" s="146"/>
    </row>
    <row r="6" spans="1:6">
      <c r="A6" s="146"/>
      <c r="B6" s="147" t="s">
        <v>57</v>
      </c>
      <c r="C6" s="148" t="s">
        <v>108</v>
      </c>
      <c r="D6" s="146"/>
      <c r="E6" s="146"/>
    </row>
    <row r="7" spans="1:6">
      <c r="A7" s="146"/>
      <c r="B7" s="147" t="s">
        <v>57</v>
      </c>
      <c r="C7" s="148" t="s">
        <v>109</v>
      </c>
      <c r="D7" s="146"/>
      <c r="E7" s="146"/>
      <c r="F7" s="145"/>
    </row>
    <row r="8" spans="1:6">
      <c r="A8" s="146"/>
      <c r="B8" s="147" t="s">
        <v>57</v>
      </c>
      <c r="C8" s="148" t="s">
        <v>110</v>
      </c>
      <c r="D8" s="146"/>
      <c r="E8" s="146"/>
    </row>
    <row r="9" spans="1:6">
      <c r="A9" s="146"/>
      <c r="B9" s="143" t="s">
        <v>57</v>
      </c>
      <c r="C9" s="148" t="s">
        <v>111</v>
      </c>
      <c r="D9" s="146"/>
      <c r="E9" s="146"/>
    </row>
    <row r="10" spans="1:6">
      <c r="A10" s="146"/>
      <c r="B10" s="147" t="s">
        <v>57</v>
      </c>
      <c r="C10" s="148" t="s">
        <v>112</v>
      </c>
      <c r="D10" s="146"/>
      <c r="E10" s="146"/>
    </row>
    <row r="11" spans="1:6">
      <c r="A11" s="146"/>
      <c r="B11" s="147" t="s">
        <v>57</v>
      </c>
      <c r="C11" s="148" t="s">
        <v>55</v>
      </c>
      <c r="D11" s="146"/>
      <c r="E11" s="146"/>
    </row>
    <row r="12" spans="1:6">
      <c r="A12" s="146"/>
      <c r="B12" s="147" t="s">
        <v>57</v>
      </c>
      <c r="C12" s="148" t="s">
        <v>113</v>
      </c>
      <c r="D12" s="146"/>
      <c r="E12" s="146"/>
    </row>
    <row r="13" spans="1:6" ht="31">
      <c r="A13" s="146"/>
      <c r="B13" s="147" t="s">
        <v>57</v>
      </c>
      <c r="C13" s="142" t="s">
        <v>114</v>
      </c>
      <c r="D13" s="146"/>
      <c r="E13" s="146"/>
    </row>
    <row r="14" spans="1:6">
      <c r="A14" s="146"/>
      <c r="B14" s="143"/>
      <c r="C14" s="142"/>
      <c r="D14" s="146"/>
      <c r="E14" s="146"/>
    </row>
    <row r="15" spans="1:6" ht="16">
      <c r="A15" s="146"/>
      <c r="B15" s="147"/>
      <c r="C15" s="141"/>
      <c r="D15" s="146"/>
      <c r="E15" s="146"/>
    </row>
    <row r="16" spans="1:6" ht="18">
      <c r="A16" s="146"/>
      <c r="B16" s="192" t="s">
        <v>56</v>
      </c>
      <c r="C16" s="192"/>
      <c r="D16" s="146"/>
      <c r="E16" s="146"/>
    </row>
    <row r="17" spans="1:5" ht="24" customHeight="1">
      <c r="A17" s="146"/>
      <c r="B17" s="146"/>
      <c r="C17" s="146"/>
      <c r="D17" s="146"/>
      <c r="E17" s="146"/>
    </row>
    <row r="18" spans="1:5">
      <c r="A18" s="146"/>
      <c r="B18" s="147" t="s">
        <v>57</v>
      </c>
      <c r="C18" s="146" t="s">
        <v>68</v>
      </c>
      <c r="D18" s="146"/>
      <c r="E18" s="146"/>
    </row>
    <row r="19" spans="1:5">
      <c r="A19" s="146"/>
      <c r="B19" s="147" t="s">
        <v>57</v>
      </c>
      <c r="C19" s="146" t="s">
        <v>58</v>
      </c>
      <c r="D19" s="146"/>
      <c r="E19" s="146"/>
    </row>
    <row r="20" spans="1:5">
      <c r="A20" s="146"/>
      <c r="B20" s="147" t="s">
        <v>57</v>
      </c>
      <c r="C20" s="146" t="s">
        <v>59</v>
      </c>
      <c r="D20" s="146"/>
      <c r="E20" s="146"/>
    </row>
    <row r="21" spans="1:5">
      <c r="B21" s="143" t="s">
        <v>57</v>
      </c>
      <c r="C21" t="s">
        <v>60</v>
      </c>
    </row>
    <row r="22" spans="1:5" ht="30">
      <c r="B22" s="143" t="s">
        <v>57</v>
      </c>
      <c r="C22" s="144" t="s">
        <v>61</v>
      </c>
    </row>
  </sheetData>
  <mergeCells count="2">
    <mergeCell ref="B3:C3"/>
    <mergeCell ref="B16:C1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7</vt:i4>
      </vt:variant>
    </vt:vector>
  </HeadingPairs>
  <TitlesOfParts>
    <vt:vector size="10" baseType="lpstr">
      <vt:lpstr>Souhrn</vt:lpstr>
      <vt:lpstr>Volejbalová hřiště</vt:lpstr>
      <vt:lpstr>Požadavky na kvalitu</vt:lpstr>
      <vt:lpstr>__MAIN__</vt:lpstr>
      <vt:lpstr>__OobjF__</vt:lpstr>
      <vt:lpstr>__OoddF__</vt:lpstr>
      <vt:lpstr>__OradF__</vt:lpstr>
      <vt:lpstr>Excel_BuiltIn_Print_Titles_2_1</vt:lpstr>
      <vt:lpstr>'Volejbalová hřiště'!Názvy_tisku</vt:lpstr>
      <vt:lpstr>'Volejbalová hřiště'!Oblast_tisku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Kozák</dc:creator>
  <cp:lastModifiedBy>.</cp:lastModifiedBy>
  <cp:lastPrinted>2019-12-18T12:21:02Z</cp:lastPrinted>
  <dcterms:created xsi:type="dcterms:W3CDTF">2014-03-04T11:26:56Z</dcterms:created>
  <dcterms:modified xsi:type="dcterms:W3CDTF">2022-05-09T07:09:56Z</dcterms:modified>
</cp:coreProperties>
</file>