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201 C-M-16" sheetId="2" r:id="rId2"/>
    <sheet name="02 - SO 202 C-M-13" sheetId="3" r:id="rId3"/>
    <sheet name="03 - SO 203 C-M-12" sheetId="4" r:id="rId4"/>
    <sheet name="04 - SO 204 C-M-10" sheetId="5" r:id="rId5"/>
    <sheet name="05 - VRN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SO 201 C-M-16'!$C$127:$K$368</definedName>
    <definedName name="_xlnm.Print_Area" localSheetId="1">'01 - SO 201 C-M-16'!$C$4:$J$76,'01 - SO 201 C-M-16'!$C$82:$J$109,'01 - SO 201 C-M-16'!$C$115:$K$368</definedName>
    <definedName name="_xlnm.Print_Titles" localSheetId="1">'01 - SO 201 C-M-16'!$127:$127</definedName>
    <definedName name="_xlnm._FilterDatabase" localSheetId="2" hidden="1">'02 - SO 202 C-M-13'!$C$128:$K$384</definedName>
    <definedName name="_xlnm.Print_Area" localSheetId="2">'02 - SO 202 C-M-13'!$C$4:$J$76,'02 - SO 202 C-M-13'!$C$82:$J$110,'02 - SO 202 C-M-13'!$C$116:$K$384</definedName>
    <definedName name="_xlnm.Print_Titles" localSheetId="2">'02 - SO 202 C-M-13'!$128:$128</definedName>
    <definedName name="_xlnm._FilterDatabase" localSheetId="3" hidden="1">'03 - SO 203 C-M-12'!$C$127:$K$360</definedName>
    <definedName name="_xlnm.Print_Area" localSheetId="3">'03 - SO 203 C-M-12'!$C$4:$J$76,'03 - SO 203 C-M-12'!$C$82:$J$109,'03 - SO 203 C-M-12'!$C$115:$K$360</definedName>
    <definedName name="_xlnm.Print_Titles" localSheetId="3">'03 - SO 203 C-M-12'!$127:$127</definedName>
    <definedName name="_xlnm._FilterDatabase" localSheetId="4" hidden="1">'04 - SO 204 C-M-10'!$C$126:$K$356</definedName>
    <definedName name="_xlnm.Print_Area" localSheetId="4">'04 - SO 204 C-M-10'!$C$4:$J$76,'04 - SO 204 C-M-10'!$C$82:$J$108,'04 - SO 204 C-M-10'!$C$114:$K$356</definedName>
    <definedName name="_xlnm.Print_Titles" localSheetId="4">'04 - SO 204 C-M-10'!$126:$126</definedName>
    <definedName name="_xlnm._FilterDatabase" localSheetId="5" hidden="1">'05 - VRN'!$C$119:$K$152</definedName>
    <definedName name="_xlnm.Print_Area" localSheetId="5">'05 - VRN'!$C$4:$J$76,'05 - VRN'!$C$82:$J$101,'05 - VRN'!$C$107:$K$152</definedName>
    <definedName name="_xlnm.Print_Titles" localSheetId="5">'05 - VRN'!$119:$119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F116"/>
  <c r="F114"/>
  <c r="E112"/>
  <c r="J92"/>
  <c r="F91"/>
  <c r="F89"/>
  <c r="E87"/>
  <c r="J21"/>
  <c r="E21"/>
  <c r="J116"/>
  <c r="J20"/>
  <c r="J18"/>
  <c r="E18"/>
  <c r="F117"/>
  <c r="J17"/>
  <c r="J12"/>
  <c r="J114"/>
  <c r="E7"/>
  <c r="E85"/>
  <c i="5" r="J37"/>
  <c r="J36"/>
  <c i="1" r="AY98"/>
  <c i="5" r="J35"/>
  <c i="1" r="AX98"/>
  <c i="5"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30"/>
  <c r="BH330"/>
  <c r="BG330"/>
  <c r="BF330"/>
  <c r="T330"/>
  <c r="T329"/>
  <c r="R330"/>
  <c r="R329"/>
  <c r="P330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J124"/>
  <c r="F123"/>
  <c r="F121"/>
  <c r="E119"/>
  <c r="J92"/>
  <c r="F91"/>
  <c r="F89"/>
  <c r="E87"/>
  <c r="J21"/>
  <c r="E21"/>
  <c r="J123"/>
  <c r="J20"/>
  <c r="J18"/>
  <c r="E18"/>
  <c r="F124"/>
  <c r="J17"/>
  <c r="J12"/>
  <c r="J89"/>
  <c r="E7"/>
  <c r="E117"/>
  <c i="4" r="J37"/>
  <c r="J36"/>
  <c i="1" r="AY97"/>
  <c i="4" r="J35"/>
  <c i="1" r="AX97"/>
  <c i="4" r="BI358"/>
  <c r="BH358"/>
  <c r="BG358"/>
  <c r="BF358"/>
  <c r="T358"/>
  <c r="T357"/>
  <c r="R358"/>
  <c r="R357"/>
  <c r="P358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2"/>
  <c r="BH332"/>
  <c r="BG332"/>
  <c r="BF332"/>
  <c r="T332"/>
  <c r="T331"/>
  <c r="R332"/>
  <c r="R331"/>
  <c r="P332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J125"/>
  <c r="F124"/>
  <c r="F122"/>
  <c r="E120"/>
  <c r="J92"/>
  <c r="F91"/>
  <c r="F89"/>
  <c r="E87"/>
  <c r="J21"/>
  <c r="E21"/>
  <c r="J124"/>
  <c r="J20"/>
  <c r="J18"/>
  <c r="E18"/>
  <c r="F125"/>
  <c r="J17"/>
  <c r="J12"/>
  <c r="J89"/>
  <c r="E7"/>
  <c r="E85"/>
  <c i="3" r="J37"/>
  <c r="J36"/>
  <c i="1" r="AY96"/>
  <c i="3" r="J35"/>
  <c i="1" r="AX96"/>
  <c i="3" r="BI382"/>
  <c r="BH382"/>
  <c r="BG382"/>
  <c r="BF382"/>
  <c r="T382"/>
  <c r="T381"/>
  <c r="R382"/>
  <c r="R381"/>
  <c r="P382"/>
  <c r="P381"/>
  <c r="BI379"/>
  <c r="BH379"/>
  <c r="BG379"/>
  <c r="BF379"/>
  <c r="T379"/>
  <c r="R379"/>
  <c r="P379"/>
  <c r="BI376"/>
  <c r="BH376"/>
  <c r="BG376"/>
  <c r="BF376"/>
  <c r="T376"/>
  <c r="R376"/>
  <c r="P376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T351"/>
  <c r="R352"/>
  <c r="R351"/>
  <c r="P352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2"/>
  <c r="BH132"/>
  <c r="BG132"/>
  <c r="BF132"/>
  <c r="T132"/>
  <c r="R132"/>
  <c r="P132"/>
  <c r="J126"/>
  <c r="F125"/>
  <c r="F123"/>
  <c r="E121"/>
  <c r="J92"/>
  <c r="F91"/>
  <c r="F89"/>
  <c r="E87"/>
  <c r="J21"/>
  <c r="E21"/>
  <c r="J91"/>
  <c r="J20"/>
  <c r="J18"/>
  <c r="E18"/>
  <c r="F126"/>
  <c r="J17"/>
  <c r="J12"/>
  <c r="J123"/>
  <c r="E7"/>
  <c r="E119"/>
  <c i="2" r="J37"/>
  <c r="J36"/>
  <c i="1" r="AY95"/>
  <c i="2" r="J35"/>
  <c i="1" r="AX95"/>
  <c i="2"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T342"/>
  <c r="R343"/>
  <c r="R342"/>
  <c r="P343"/>
  <c r="P342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4"/>
  <c r="F122"/>
  <c r="E120"/>
  <c r="J92"/>
  <c r="F91"/>
  <c r="F89"/>
  <c r="E87"/>
  <c r="J21"/>
  <c r="E21"/>
  <c r="J91"/>
  <c r="J20"/>
  <c r="J18"/>
  <c r="E18"/>
  <c r="F125"/>
  <c r="J17"/>
  <c r="J12"/>
  <c r="J122"/>
  <c r="E7"/>
  <c r="E85"/>
  <c i="1" r="L90"/>
  <c r="AM90"/>
  <c r="AM89"/>
  <c r="L89"/>
  <c r="AM87"/>
  <c r="L87"/>
  <c r="L85"/>
  <c r="L84"/>
  <c i="2" r="BK362"/>
  <c r="BK347"/>
  <c r="J340"/>
  <c r="J334"/>
  <c r="BK332"/>
  <c r="J320"/>
  <c r="J310"/>
  <c r="J303"/>
  <c r="BK296"/>
  <c r="J288"/>
  <c r="J280"/>
  <c r="J272"/>
  <c r="BK259"/>
  <c r="J245"/>
  <c r="J229"/>
  <c r="BK216"/>
  <c r="BK192"/>
  <c r="BK163"/>
  <c r="BK150"/>
  <c r="J135"/>
  <c r="BK364"/>
  <c r="J347"/>
  <c r="BK315"/>
  <c r="BK310"/>
  <c r="J301"/>
  <c r="BK288"/>
  <c r="BK270"/>
  <c r="J256"/>
  <c r="BK223"/>
  <c r="J208"/>
  <c r="J187"/>
  <c r="J175"/>
  <c r="BK156"/>
  <c r="J141"/>
  <c r="BK131"/>
  <c r="BK353"/>
  <c r="BK334"/>
  <c r="BK325"/>
  <c r="BK294"/>
  <c r="J282"/>
  <c r="BK261"/>
  <c r="BK250"/>
  <c r="J213"/>
  <c r="J201"/>
  <c r="J179"/>
  <c r="J166"/>
  <c r="J153"/>
  <c i="3" r="J356"/>
  <c r="BK339"/>
  <c r="J320"/>
  <c r="BK298"/>
  <c r="BK264"/>
  <c r="BK255"/>
  <c r="J233"/>
  <c r="J205"/>
  <c r="BK175"/>
  <c r="J146"/>
  <c r="BK382"/>
  <c r="BK371"/>
  <c r="BK356"/>
  <c r="BK326"/>
  <c r="J304"/>
  <c r="BK292"/>
  <c r="J228"/>
  <c r="J197"/>
  <c r="BK160"/>
  <c r="BK138"/>
  <c r="BK365"/>
  <c r="J316"/>
  <c r="BK302"/>
  <c r="J289"/>
  <c r="BK270"/>
  <c r="BK253"/>
  <c r="BK243"/>
  <c r="BK197"/>
  <c r="BK146"/>
  <c r="J138"/>
  <c r="BK352"/>
  <c r="BK337"/>
  <c r="BK274"/>
  <c r="J239"/>
  <c r="BK178"/>
  <c r="BK162"/>
  <c r="J152"/>
  <c i="4" r="J355"/>
  <c r="BK336"/>
  <c r="BK304"/>
  <c r="BK266"/>
  <c r="J252"/>
  <c r="J219"/>
  <c r="BK207"/>
  <c r="J191"/>
  <c r="BK144"/>
  <c r="J350"/>
  <c r="BK306"/>
  <c r="BK290"/>
  <c r="BK281"/>
  <c r="BK277"/>
  <c r="J250"/>
  <c r="J207"/>
  <c r="BK186"/>
  <c r="BK358"/>
  <c r="BK355"/>
  <c r="BK341"/>
  <c r="J326"/>
  <c r="BK315"/>
  <c r="BK294"/>
  <c r="J261"/>
  <c r="J255"/>
  <c r="BK245"/>
  <c r="BK227"/>
  <c r="J186"/>
  <c r="J174"/>
  <c r="J140"/>
  <c r="BK292"/>
  <c r="BK284"/>
  <c r="BK250"/>
  <c r="J225"/>
  <c r="J179"/>
  <c r="BK167"/>
  <c r="J142"/>
  <c i="5" r="J321"/>
  <c r="BK311"/>
  <c r="J300"/>
  <c r="J290"/>
  <c r="BK273"/>
  <c r="BK235"/>
  <c r="BK185"/>
  <c r="BK175"/>
  <c r="BK165"/>
  <c r="J154"/>
  <c r="J135"/>
  <c r="BK343"/>
  <c r="J302"/>
  <c r="BK298"/>
  <c r="BK290"/>
  <c r="BK284"/>
  <c r="J273"/>
  <c r="BK256"/>
  <c r="BK231"/>
  <c r="BK182"/>
  <c r="J168"/>
  <c r="BK157"/>
  <c r="BK135"/>
  <c r="BK346"/>
  <c r="J327"/>
  <c r="J284"/>
  <c r="J275"/>
  <c r="BK250"/>
  <c r="J235"/>
  <c r="J221"/>
  <c r="J198"/>
  <c r="J182"/>
  <c r="BK154"/>
  <c r="BK149"/>
  <c r="BK137"/>
  <c r="BK321"/>
  <c r="J277"/>
  <c r="J250"/>
  <c i="6" r="BK125"/>
  <c r="J149"/>
  <c r="J138"/>
  <c r="BK151"/>
  <c r="BK133"/>
  <c r="BK123"/>
  <c r="J141"/>
  <c i="2" r="J359"/>
  <c r="J356"/>
  <c r="J343"/>
  <c r="J337"/>
  <c r="BK328"/>
  <c r="J325"/>
  <c r="BK306"/>
  <c r="BK301"/>
  <c r="J290"/>
  <c r="BK282"/>
  <c r="J274"/>
  <c r="BK268"/>
  <c r="J253"/>
  <c r="BK247"/>
  <c r="BK233"/>
  <c r="J223"/>
  <c r="BK201"/>
  <c r="BK177"/>
  <c r="J156"/>
  <c r="BK137"/>
  <c r="BK367"/>
  <c r="J353"/>
  <c r="BK320"/>
  <c r="BK308"/>
  <c r="BK303"/>
  <c r="BK286"/>
  <c r="BK265"/>
  <c r="BK245"/>
  <c r="J221"/>
  <c r="J204"/>
  <c r="BK179"/>
  <c r="BK173"/>
  <c r="BK153"/>
  <c r="J139"/>
  <c r="J364"/>
  <c r="BK343"/>
  <c r="J332"/>
  <c r="J315"/>
  <c r="J292"/>
  <c r="BK276"/>
  <c r="J268"/>
  <c r="J247"/>
  <c r="J233"/>
  <c r="BK204"/>
  <c r="BK187"/>
  <c r="J173"/>
  <c r="BK160"/>
  <c r="BK133"/>
  <c i="3" r="BK341"/>
  <c r="J334"/>
  <c r="J311"/>
  <c r="J285"/>
  <c r="J261"/>
  <c r="BK248"/>
  <c r="BK208"/>
  <c r="BK180"/>
  <c r="BK171"/>
  <c r="J144"/>
  <c r="J382"/>
  <c r="J365"/>
  <c r="BK329"/>
  <c r="J313"/>
  <c r="BK300"/>
  <c r="J287"/>
  <c r="J212"/>
  <c r="J182"/>
  <c r="J162"/>
  <c r="BK376"/>
  <c r="J362"/>
  <c r="BK320"/>
  <c r="BK313"/>
  <c r="J300"/>
  <c r="BK285"/>
  <c r="BK261"/>
  <c r="J248"/>
  <c r="BK239"/>
  <c r="BK217"/>
  <c r="J178"/>
  <c r="J142"/>
  <c r="J379"/>
  <c r="J339"/>
  <c r="J326"/>
  <c r="BK311"/>
  <c r="BK306"/>
  <c r="BK304"/>
  <c r="J298"/>
  <c r="BK278"/>
  <c r="J267"/>
  <c r="BK233"/>
  <c r="J171"/>
  <c r="J160"/>
  <c r="BK140"/>
  <c i="4" r="BK329"/>
  <c r="J302"/>
  <c r="J294"/>
  <c r="J284"/>
  <c r="BK264"/>
  <c r="BK240"/>
  <c r="J196"/>
  <c r="BK164"/>
  <c r="BK138"/>
  <c r="BK347"/>
  <c r="J318"/>
  <c r="J304"/>
  <c r="J288"/>
  <c r="BK270"/>
  <c r="J214"/>
  <c r="BK191"/>
  <c r="BK156"/>
  <c r="BK140"/>
  <c r="J138"/>
  <c r="BK352"/>
  <c r="J336"/>
  <c r="J323"/>
  <c r="BK312"/>
  <c r="J281"/>
  <c r="J266"/>
  <c r="J258"/>
  <c r="BK225"/>
  <c r="BK181"/>
  <c r="BK170"/>
  <c r="BK131"/>
  <c r="BK326"/>
  <c r="J299"/>
  <c r="BK261"/>
  <c r="J227"/>
  <c r="J181"/>
  <c r="J164"/>
  <c r="BK159"/>
  <c r="J150"/>
  <c i="5" r="BK352"/>
  <c r="BK304"/>
  <c r="J295"/>
  <c r="BK286"/>
  <c r="J262"/>
  <c r="BK227"/>
  <c r="J219"/>
  <c r="BK208"/>
  <c r="BK168"/>
  <c r="J157"/>
  <c r="J139"/>
  <c r="J346"/>
  <c r="J330"/>
  <c r="J311"/>
  <c r="J288"/>
  <c r="BK277"/>
  <c r="J269"/>
  <c r="BK245"/>
  <c r="BK219"/>
  <c r="BK205"/>
  <c r="J196"/>
  <c r="J159"/>
  <c r="J137"/>
  <c r="J349"/>
  <c r="BK330"/>
  <c r="BK308"/>
  <c r="BK288"/>
  <c r="BK253"/>
  <c r="J240"/>
  <c r="J224"/>
  <c r="J201"/>
  <c r="J185"/>
  <c r="J175"/>
  <c r="J172"/>
  <c r="BK139"/>
  <c r="J324"/>
  <c r="J280"/>
  <c r="BK262"/>
  <c r="J152"/>
  <c i="6" r="BK138"/>
  <c r="BK141"/>
  <c r="J135"/>
  <c r="J125"/>
  <c r="J146"/>
  <c r="J131"/>
  <c r="J127"/>
  <c i="2" r="J170"/>
  <c r="BK141"/>
  <c i="1" r="AS94"/>
  <c i="2" r="J294"/>
  <c r="BK280"/>
  <c r="J261"/>
  <c r="BK237"/>
  <c r="J216"/>
  <c r="BK199"/>
  <c r="J177"/>
  <c r="J160"/>
  <c r="BK147"/>
  <c r="J133"/>
  <c r="BK356"/>
  <c r="BK337"/>
  <c r="J328"/>
  <c r="J296"/>
  <c r="J286"/>
  <c r="J270"/>
  <c r="BK256"/>
  <c r="BK242"/>
  <c r="BK221"/>
  <c r="J199"/>
  <c r="BK175"/>
  <c r="J163"/>
  <c r="BK139"/>
  <c i="3" r="BK346"/>
  <c r="J337"/>
  <c r="J318"/>
  <c r="J278"/>
  <c r="J253"/>
  <c r="J236"/>
  <c r="BK212"/>
  <c r="J187"/>
  <c r="BK165"/>
  <c r="BK142"/>
  <c r="BK379"/>
  <c r="BK368"/>
  <c r="BK343"/>
  <c r="BK322"/>
  <c r="J302"/>
  <c r="BK289"/>
  <c r="BK222"/>
  <c r="J192"/>
  <c r="J165"/>
  <c r="J155"/>
  <c r="J368"/>
  <c r="BK349"/>
  <c r="BK318"/>
  <c r="J306"/>
  <c r="J292"/>
  <c r="J274"/>
  <c r="BK258"/>
  <c r="BK230"/>
  <c r="BK203"/>
  <c r="BK187"/>
  <c r="BK144"/>
  <c r="J349"/>
  <c r="J329"/>
  <c r="J270"/>
  <c r="BK236"/>
  <c r="J230"/>
  <c r="BK228"/>
  <c r="J203"/>
  <c r="J175"/>
  <c i="4" r="J352"/>
  <c r="J306"/>
  <c r="BK299"/>
  <c r="J292"/>
  <c r="J273"/>
  <c r="BK258"/>
  <c r="J233"/>
  <c r="BK202"/>
  <c r="J177"/>
  <c r="BK150"/>
  <c r="J131"/>
  <c r="BK344"/>
  <c r="J315"/>
  <c r="J279"/>
  <c r="J275"/>
  <c r="J240"/>
  <c r="BK211"/>
  <c r="J161"/>
  <c r="BK142"/>
  <c r="J136"/>
  <c r="J347"/>
  <c r="J329"/>
  <c r="BK318"/>
  <c r="J297"/>
  <c r="BK273"/>
  <c r="BK252"/>
  <c r="BK230"/>
  <c r="BK219"/>
  <c r="BK179"/>
  <c r="BK321"/>
  <c r="J290"/>
  <c r="BK286"/>
  <c r="BK275"/>
  <c r="BK233"/>
  <c r="J202"/>
  <c r="BK174"/>
  <c r="J153"/>
  <c r="BK136"/>
  <c i="5" r="J319"/>
  <c r="J308"/>
  <c r="J298"/>
  <c r="BK271"/>
  <c r="J213"/>
  <c r="BK201"/>
  <c r="BK172"/>
  <c r="BK159"/>
  <c r="BK141"/>
  <c r="BK349"/>
  <c r="BK314"/>
  <c r="BK300"/>
  <c r="BK293"/>
  <c r="BK280"/>
  <c r="J259"/>
  <c r="BK240"/>
  <c r="BK190"/>
  <c r="J177"/>
  <c r="J162"/>
  <c r="BK130"/>
  <c r="J343"/>
  <c r="BK324"/>
  <c r="J282"/>
  <c r="J266"/>
  <c r="J245"/>
  <c r="J227"/>
  <c r="J205"/>
  <c r="J190"/>
  <c r="BK177"/>
  <c r="BK143"/>
  <c r="BK355"/>
  <c r="BK319"/>
  <c r="BK269"/>
  <c r="BK259"/>
  <c r="J130"/>
  <c i="6" r="BK135"/>
  <c r="BK127"/>
  <c r="BK149"/>
  <c r="BK131"/>
  <c i="2" r="J367"/>
  <c r="J312"/>
  <c r="J276"/>
  <c r="J265"/>
  <c r="J250"/>
  <c r="J242"/>
  <c r="BK226"/>
  <c r="BK208"/>
  <c r="BK184"/>
  <c r="J158"/>
  <c r="J147"/>
  <c r="J131"/>
  <c r="BK359"/>
  <c r="J330"/>
  <c r="BK312"/>
  <c r="J306"/>
  <c r="BK292"/>
  <c r="BK274"/>
  <c r="J259"/>
  <c r="BK229"/>
  <c r="BK213"/>
  <c r="J192"/>
  <c r="BK166"/>
  <c r="J150"/>
  <c r="J137"/>
  <c r="J362"/>
  <c r="BK340"/>
  <c r="BK330"/>
  <c r="J308"/>
  <c r="BK290"/>
  <c r="BK272"/>
  <c r="BK253"/>
  <c r="J237"/>
  <c r="J226"/>
  <c r="J184"/>
  <c r="BK170"/>
  <c r="BK158"/>
  <c r="BK135"/>
  <c i="3" r="J343"/>
  <c r="J322"/>
  <c r="BK308"/>
  <c r="J283"/>
  <c r="J258"/>
  <c r="J243"/>
  <c r="J217"/>
  <c r="BK182"/>
  <c r="BK152"/>
  <c r="J132"/>
  <c r="J376"/>
  <c r="BK362"/>
  <c r="J341"/>
  <c r="BK316"/>
  <c r="BK294"/>
  <c r="BK267"/>
  <c r="J208"/>
  <c r="BK168"/>
  <c r="BK157"/>
  <c r="J371"/>
  <c r="J352"/>
  <c r="J308"/>
  <c r="J294"/>
  <c r="BK283"/>
  <c r="J264"/>
  <c r="J255"/>
  <c r="J222"/>
  <c r="BK192"/>
  <c r="J157"/>
  <c r="J140"/>
  <c r="J346"/>
  <c r="BK334"/>
  <c r="BK287"/>
  <c r="BK205"/>
  <c r="J180"/>
  <c r="J168"/>
  <c r="BK155"/>
  <c r="BK132"/>
  <c i="4" r="J344"/>
  <c r="BK323"/>
  <c r="BK288"/>
  <c r="J270"/>
  <c r="BK255"/>
  <c r="J230"/>
  <c r="BK214"/>
  <c r="J211"/>
  <c r="J159"/>
  <c r="J358"/>
  <c r="J341"/>
  <c r="J312"/>
  <c r="BK302"/>
  <c r="J286"/>
  <c r="J236"/>
  <c r="J204"/>
  <c r="J167"/>
  <c r="BK153"/>
  <c r="BK350"/>
  <c r="BK332"/>
  <c r="J321"/>
  <c r="BK308"/>
  <c r="BK279"/>
  <c r="J264"/>
  <c r="BK236"/>
  <c r="BK196"/>
  <c r="BK177"/>
  <c r="J144"/>
  <c r="J332"/>
  <c r="J308"/>
  <c r="BK297"/>
  <c r="J277"/>
  <c r="J245"/>
  <c r="BK204"/>
  <c r="J170"/>
  <c r="BK161"/>
  <c r="J156"/>
  <c i="5" r="BK340"/>
  <c r="J314"/>
  <c r="BK302"/>
  <c r="J293"/>
  <c r="BK282"/>
  <c r="J247"/>
  <c r="BK221"/>
  <c r="BK179"/>
  <c r="BK162"/>
  <c r="J143"/>
  <c r="J355"/>
  <c r="J334"/>
  <c r="BK327"/>
  <c r="BK295"/>
  <c r="J286"/>
  <c r="BK275"/>
  <c r="J253"/>
  <c r="BK224"/>
  <c r="J208"/>
  <c r="BK198"/>
  <c r="J165"/>
  <c r="J149"/>
  <c r="J352"/>
  <c r="J340"/>
  <c r="J317"/>
  <c r="J304"/>
  <c r="J271"/>
  <c r="BK247"/>
  <c r="J231"/>
  <c r="BK213"/>
  <c r="BK196"/>
  <c r="J179"/>
  <c r="BK152"/>
  <c r="J141"/>
  <c r="BK334"/>
  <c r="BK317"/>
  <c r="BK266"/>
  <c r="J256"/>
  <c i="6" r="BK143"/>
  <c r="J143"/>
  <c r="J123"/>
  <c r="BK146"/>
  <c r="BK129"/>
  <c r="J151"/>
  <c r="J133"/>
  <c r="J129"/>
  <c i="2" l="1" r="R130"/>
  <c r="T169"/>
  <c r="T207"/>
  <c r="T236"/>
  <c r="P267"/>
  <c r="T279"/>
  <c r="P285"/>
  <c r="T336"/>
  <c r="R346"/>
  <c r="R345"/>
  <c i="3" r="T131"/>
  <c r="R174"/>
  <c r="R211"/>
  <c r="T242"/>
  <c r="T277"/>
  <c r="R291"/>
  <c r="T297"/>
  <c r="P345"/>
  <c r="P355"/>
  <c r="P354"/>
  <c i="4" r="T130"/>
  <c r="T173"/>
  <c r="P210"/>
  <c r="R239"/>
  <c r="BK272"/>
  <c r="J272"/>
  <c r="J102"/>
  <c r="T283"/>
  <c r="P325"/>
  <c r="T335"/>
  <c r="T334"/>
  <c i="5" r="P129"/>
  <c r="P171"/>
  <c r="T204"/>
  <c r="P234"/>
  <c r="R268"/>
  <c r="P279"/>
  <c r="P323"/>
  <c r="P333"/>
  <c r="P332"/>
  <c i="6" r="BK122"/>
  <c r="P137"/>
  <c i="2" r="BK130"/>
  <c r="J130"/>
  <c r="J98"/>
  <c r="BK169"/>
  <c r="J169"/>
  <c r="J99"/>
  <c r="BK207"/>
  <c r="J207"/>
  <c r="J100"/>
  <c r="P236"/>
  <c r="BK267"/>
  <c r="J267"/>
  <c r="J102"/>
  <c r="BK279"/>
  <c r="J279"/>
  <c r="J103"/>
  <c r="T285"/>
  <c r="R336"/>
  <c r="T346"/>
  <c r="T345"/>
  <c i="3" r="P131"/>
  <c r="BK174"/>
  <c r="J174"/>
  <c r="J99"/>
  <c r="P211"/>
  <c r="P242"/>
  <c r="R277"/>
  <c r="P291"/>
  <c r="R297"/>
  <c r="T345"/>
  <c r="R355"/>
  <c r="R354"/>
  <c i="4" r="BK130"/>
  <c r="P173"/>
  <c r="BK210"/>
  <c r="J210"/>
  <c r="J100"/>
  <c r="P239"/>
  <c r="P272"/>
  <c r="BK283"/>
  <c r="J283"/>
  <c r="J103"/>
  <c r="R325"/>
  <c r="BK335"/>
  <c r="J335"/>
  <c r="J107"/>
  <c i="5" r="R129"/>
  <c r="BK171"/>
  <c r="J171"/>
  <c r="J99"/>
  <c r="BK204"/>
  <c r="J204"/>
  <c r="J100"/>
  <c r="BK234"/>
  <c r="J234"/>
  <c r="J101"/>
  <c r="BK268"/>
  <c r="J268"/>
  <c r="J102"/>
  <c r="BK279"/>
  <c r="J279"/>
  <c r="J103"/>
  <c r="BK323"/>
  <c r="J323"/>
  <c r="J104"/>
  <c r="T333"/>
  <c r="T332"/>
  <c i="6" r="T122"/>
  <c r="T137"/>
  <c r="P148"/>
  <c i="2" r="T130"/>
  <c r="T129"/>
  <c r="T128"/>
  <c r="R169"/>
  <c r="P207"/>
  <c r="R236"/>
  <c r="T267"/>
  <c r="P279"/>
  <c r="R285"/>
  <c r="P336"/>
  <c r="P346"/>
  <c r="P345"/>
  <c i="3" r="BK131"/>
  <c r="J131"/>
  <c r="J98"/>
  <c r="T174"/>
  <c r="BK211"/>
  <c r="J211"/>
  <c r="J100"/>
  <c r="BK242"/>
  <c r="J242"/>
  <c r="J101"/>
  <c r="BK277"/>
  <c r="J277"/>
  <c r="J102"/>
  <c r="BK291"/>
  <c r="J291"/>
  <c r="J103"/>
  <c r="BK297"/>
  <c r="J297"/>
  <c r="J104"/>
  <c r="R345"/>
  <c r="T355"/>
  <c r="T354"/>
  <c i="4" r="R130"/>
  <c r="BK173"/>
  <c r="J173"/>
  <c r="J99"/>
  <c r="R210"/>
  <c r="BK239"/>
  <c r="J239"/>
  <c r="J101"/>
  <c r="R272"/>
  <c r="R283"/>
  <c r="T325"/>
  <c r="R335"/>
  <c r="R334"/>
  <c i="5" r="BK129"/>
  <c r="J129"/>
  <c r="J98"/>
  <c r="R171"/>
  <c r="R204"/>
  <c r="R234"/>
  <c r="P268"/>
  <c r="R279"/>
  <c r="T323"/>
  <c r="BK333"/>
  <c r="J333"/>
  <c r="J107"/>
  <c i="6" r="R122"/>
  <c r="BK148"/>
  <c r="J148"/>
  <c r="J100"/>
  <c r="R148"/>
  <c i="2" r="P130"/>
  <c r="P129"/>
  <c r="P128"/>
  <c i="1" r="AU95"/>
  <c i="2" r="P169"/>
  <c r="R207"/>
  <c r="BK236"/>
  <c r="J236"/>
  <c r="J101"/>
  <c r="R267"/>
  <c r="R279"/>
  <c r="BK285"/>
  <c r="J285"/>
  <c r="J104"/>
  <c r="BK336"/>
  <c r="J336"/>
  <c r="J105"/>
  <c r="BK346"/>
  <c r="J346"/>
  <c r="J108"/>
  <c i="3" r="R131"/>
  <c r="P174"/>
  <c r="T211"/>
  <c r="R242"/>
  <c r="P277"/>
  <c r="T291"/>
  <c r="P297"/>
  <c r="BK345"/>
  <c r="J345"/>
  <c r="J105"/>
  <c r="BK355"/>
  <c r="J355"/>
  <c r="J108"/>
  <c i="4" r="P130"/>
  <c r="R173"/>
  <c r="T210"/>
  <c r="T239"/>
  <c r="T272"/>
  <c r="P283"/>
  <c r="BK325"/>
  <c r="J325"/>
  <c r="J104"/>
  <c r="P335"/>
  <c r="P334"/>
  <c i="5" r="T129"/>
  <c r="T171"/>
  <c r="P204"/>
  <c r="T234"/>
  <c r="T268"/>
  <c r="T279"/>
  <c r="R323"/>
  <c r="R333"/>
  <c r="R332"/>
  <c i="6" r="P122"/>
  <c r="P121"/>
  <c r="P120"/>
  <c i="1" r="AU99"/>
  <c i="6" r="BK137"/>
  <c r="J137"/>
  <c r="J99"/>
  <c r="R137"/>
  <c r="T148"/>
  <c i="3" r="BK351"/>
  <c r="J351"/>
  <c r="J106"/>
  <c i="4" r="BK331"/>
  <c r="J331"/>
  <c r="J105"/>
  <c r="BK357"/>
  <c r="J357"/>
  <c r="J108"/>
  <c i="5" r="BK329"/>
  <c r="J329"/>
  <c r="J105"/>
  <c i="2" r="BK342"/>
  <c r="J342"/>
  <c r="J106"/>
  <c i="3" r="BK381"/>
  <c r="J381"/>
  <c r="J109"/>
  <c i="6" r="J89"/>
  <c r="E110"/>
  <c r="BE123"/>
  <c r="BE125"/>
  <c r="BE133"/>
  <c r="BE135"/>
  <c r="J91"/>
  <c r="BE138"/>
  <c r="BE141"/>
  <c r="BE129"/>
  <c r="BE143"/>
  <c r="F92"/>
  <c r="BE127"/>
  <c r="BE131"/>
  <c r="BE146"/>
  <c r="BE149"/>
  <c r="BE151"/>
  <c i="4" r="BK334"/>
  <c r="J334"/>
  <c r="J106"/>
  <c i="5" r="E85"/>
  <c r="J91"/>
  <c r="BE130"/>
  <c r="BE139"/>
  <c r="BE143"/>
  <c r="BE154"/>
  <c r="BE245"/>
  <c r="BE253"/>
  <c r="BE271"/>
  <c r="BE282"/>
  <c r="BE288"/>
  <c r="BE324"/>
  <c r="BE334"/>
  <c r="BE340"/>
  <c r="BE346"/>
  <c r="BE352"/>
  <c i="4" r="J130"/>
  <c r="J98"/>
  <c i="5" r="J121"/>
  <c r="BE157"/>
  <c r="BE175"/>
  <c r="BE198"/>
  <c r="BE208"/>
  <c r="BE219"/>
  <c r="BE235"/>
  <c r="BE259"/>
  <c r="BE273"/>
  <c r="BE275"/>
  <c r="BE280"/>
  <c r="BE290"/>
  <c r="BE298"/>
  <c r="BE304"/>
  <c r="BE311"/>
  <c r="BE317"/>
  <c r="BE321"/>
  <c r="BE355"/>
  <c r="F92"/>
  <c r="BE137"/>
  <c r="BE141"/>
  <c r="BE149"/>
  <c r="BE159"/>
  <c r="BE168"/>
  <c r="BE179"/>
  <c r="BE185"/>
  <c r="BE201"/>
  <c r="BE205"/>
  <c r="BE213"/>
  <c r="BE221"/>
  <c r="BE227"/>
  <c r="BE247"/>
  <c r="BE262"/>
  <c r="BE269"/>
  <c r="BE295"/>
  <c r="BE300"/>
  <c r="BE319"/>
  <c r="BE135"/>
  <c r="BE152"/>
  <c r="BE162"/>
  <c r="BE165"/>
  <c r="BE172"/>
  <c r="BE177"/>
  <c r="BE182"/>
  <c r="BE190"/>
  <c r="BE196"/>
  <c r="BE224"/>
  <c r="BE231"/>
  <c r="BE240"/>
  <c r="BE250"/>
  <c r="BE256"/>
  <c r="BE266"/>
  <c r="BE277"/>
  <c r="BE284"/>
  <c r="BE286"/>
  <c r="BE293"/>
  <c r="BE302"/>
  <c r="BE308"/>
  <c r="BE314"/>
  <c r="BE327"/>
  <c r="BE330"/>
  <c r="BE343"/>
  <c r="BE349"/>
  <c i="3" r="BK130"/>
  <c r="J130"/>
  <c r="J97"/>
  <c i="4" r="F92"/>
  <c r="J122"/>
  <c r="BE131"/>
  <c r="BE138"/>
  <c r="BE140"/>
  <c r="BE142"/>
  <c r="BE186"/>
  <c r="BE191"/>
  <c r="BE196"/>
  <c r="BE204"/>
  <c r="BE211"/>
  <c r="BE219"/>
  <c r="BE236"/>
  <c r="BE252"/>
  <c r="BE264"/>
  <c r="BE270"/>
  <c r="BE281"/>
  <c r="BE312"/>
  <c r="BE329"/>
  <c r="BE336"/>
  <c r="J91"/>
  <c r="BE136"/>
  <c r="BE153"/>
  <c r="BE156"/>
  <c r="BE161"/>
  <c r="BE202"/>
  <c r="BE207"/>
  <c r="BE214"/>
  <c r="BE255"/>
  <c r="BE275"/>
  <c r="BE284"/>
  <c r="BE288"/>
  <c r="BE290"/>
  <c r="BE297"/>
  <c r="BE299"/>
  <c r="BE302"/>
  <c r="BE304"/>
  <c r="BE341"/>
  <c r="BE347"/>
  <c r="BE350"/>
  <c r="BE352"/>
  <c r="BE355"/>
  <c r="E118"/>
  <c r="BE144"/>
  <c r="BE164"/>
  <c r="BE167"/>
  <c r="BE174"/>
  <c r="BE177"/>
  <c r="BE179"/>
  <c r="BE227"/>
  <c r="BE240"/>
  <c r="BE250"/>
  <c r="BE258"/>
  <c r="BE261"/>
  <c r="BE266"/>
  <c r="BE273"/>
  <c r="BE292"/>
  <c r="BE294"/>
  <c r="BE308"/>
  <c r="BE321"/>
  <c r="BE323"/>
  <c r="BE358"/>
  <c r="BE150"/>
  <c r="BE159"/>
  <c r="BE170"/>
  <c r="BE181"/>
  <c r="BE225"/>
  <c r="BE230"/>
  <c r="BE233"/>
  <c r="BE245"/>
  <c r="BE277"/>
  <c r="BE279"/>
  <c r="BE286"/>
  <c r="BE306"/>
  <c r="BE315"/>
  <c r="BE318"/>
  <c r="BE326"/>
  <c r="BE332"/>
  <c r="BE344"/>
  <c i="3" r="J89"/>
  <c r="F92"/>
  <c r="J125"/>
  <c r="BE142"/>
  <c r="BE144"/>
  <c r="BE160"/>
  <c r="BE168"/>
  <c r="BE182"/>
  <c r="BE187"/>
  <c r="BE192"/>
  <c r="BE212"/>
  <c r="BE217"/>
  <c r="BE267"/>
  <c r="BE283"/>
  <c r="BE289"/>
  <c r="BE292"/>
  <c r="BE298"/>
  <c r="BE313"/>
  <c r="BE316"/>
  <c r="BE320"/>
  <c r="BE341"/>
  <c r="BE346"/>
  <c r="BE356"/>
  <c r="BE362"/>
  <c r="BE368"/>
  <c r="BE376"/>
  <c r="E85"/>
  <c r="BE152"/>
  <c r="BE162"/>
  <c r="BE171"/>
  <c r="BE180"/>
  <c r="BE205"/>
  <c r="BE208"/>
  <c r="BE222"/>
  <c r="BE233"/>
  <c r="BE243"/>
  <c r="BE255"/>
  <c r="BE258"/>
  <c r="BE261"/>
  <c r="BE264"/>
  <c r="BE294"/>
  <c r="BE304"/>
  <c r="BE306"/>
  <c r="BE326"/>
  <c r="BE334"/>
  <c r="BE337"/>
  <c r="BE339"/>
  <c r="BE343"/>
  <c r="BE140"/>
  <c r="BE146"/>
  <c r="BE175"/>
  <c r="BE178"/>
  <c r="BE203"/>
  <c r="BE270"/>
  <c r="BE274"/>
  <c r="BE278"/>
  <c r="BE308"/>
  <c r="BE311"/>
  <c r="BE318"/>
  <c r="BE329"/>
  <c r="BE352"/>
  <c r="BE379"/>
  <c r="BE382"/>
  <c r="BE132"/>
  <c r="BE138"/>
  <c r="BE155"/>
  <c r="BE157"/>
  <c r="BE165"/>
  <c r="BE197"/>
  <c r="BE228"/>
  <c r="BE230"/>
  <c r="BE236"/>
  <c r="BE239"/>
  <c r="BE248"/>
  <c r="BE253"/>
  <c r="BE285"/>
  <c r="BE287"/>
  <c r="BE300"/>
  <c r="BE302"/>
  <c r="BE322"/>
  <c r="BE349"/>
  <c r="BE365"/>
  <c r="BE371"/>
  <c i="2" r="E118"/>
  <c r="J124"/>
  <c r="BE131"/>
  <c r="BE133"/>
  <c r="BE137"/>
  <c r="BE156"/>
  <c r="BE158"/>
  <c r="BE166"/>
  <c r="BE173"/>
  <c r="BE184"/>
  <c r="BE201"/>
  <c r="BE216"/>
  <c r="BE237"/>
  <c r="BE247"/>
  <c r="BE253"/>
  <c r="BE259"/>
  <c r="BE270"/>
  <c r="BE274"/>
  <c r="BE282"/>
  <c r="BE292"/>
  <c r="BE312"/>
  <c r="BE320"/>
  <c r="BE332"/>
  <c r="BE337"/>
  <c r="BE347"/>
  <c r="BE356"/>
  <c r="BE359"/>
  <c r="J89"/>
  <c r="F92"/>
  <c r="BE135"/>
  <c r="BE141"/>
  <c r="BE150"/>
  <c r="BE153"/>
  <c r="BE163"/>
  <c r="BE170"/>
  <c r="BE175"/>
  <c r="BE177"/>
  <c r="BE192"/>
  <c r="BE208"/>
  <c r="BE221"/>
  <c r="BE226"/>
  <c r="BE233"/>
  <c r="BE242"/>
  <c r="BE256"/>
  <c r="BE261"/>
  <c r="BE268"/>
  <c r="BE272"/>
  <c r="BE276"/>
  <c r="BE286"/>
  <c r="BE290"/>
  <c r="BE301"/>
  <c r="BE310"/>
  <c r="BE328"/>
  <c r="BE334"/>
  <c r="BE340"/>
  <c r="BE343"/>
  <c r="BE362"/>
  <c r="BE367"/>
  <c r="BE139"/>
  <c r="BE147"/>
  <c r="BE160"/>
  <c r="BE179"/>
  <c r="BE187"/>
  <c r="BE199"/>
  <c r="BE204"/>
  <c r="BE213"/>
  <c r="BE223"/>
  <c r="BE229"/>
  <c r="BE245"/>
  <c r="BE250"/>
  <c r="BE265"/>
  <c r="BE280"/>
  <c r="BE288"/>
  <c r="BE294"/>
  <c r="BE296"/>
  <c r="BE303"/>
  <c r="BE306"/>
  <c r="BE308"/>
  <c r="BE315"/>
  <c r="BE325"/>
  <c r="BE330"/>
  <c r="BE353"/>
  <c r="BE364"/>
  <c r="F34"/>
  <c i="1" r="BA95"/>
  <c i="3" r="F34"/>
  <c i="1" r="BA96"/>
  <c i="4" r="F35"/>
  <c i="1" r="BB97"/>
  <c i="4" r="J34"/>
  <c i="1" r="AW97"/>
  <c i="5" r="J34"/>
  <c i="1" r="AW98"/>
  <c i="6" r="F35"/>
  <c i="1" r="BB99"/>
  <c i="6" r="F37"/>
  <c i="1" r="BD99"/>
  <c i="2" r="F36"/>
  <c i="1" r="BC95"/>
  <c i="3" r="F37"/>
  <c i="1" r="BD96"/>
  <c i="4" r="F34"/>
  <c i="1" r="BA97"/>
  <c i="5" r="F35"/>
  <c i="1" r="BB98"/>
  <c i="5" r="F36"/>
  <c i="1" r="BC98"/>
  <c i="2" r="F37"/>
  <c i="1" r="BD95"/>
  <c i="2" r="J34"/>
  <c i="1" r="AW95"/>
  <c i="3" r="F35"/>
  <c i="1" r="BB96"/>
  <c i="3" r="F36"/>
  <c i="1" r="BC96"/>
  <c i="4" r="F37"/>
  <c i="1" r="BD97"/>
  <c i="5" r="F34"/>
  <c i="1" r="BA98"/>
  <c i="6" r="F34"/>
  <c i="1" r="BA99"/>
  <c i="2" r="F35"/>
  <c i="1" r="BB95"/>
  <c i="3" r="J34"/>
  <c i="1" r="AW96"/>
  <c i="4" r="F36"/>
  <c i="1" r="BC97"/>
  <c i="5" r="F37"/>
  <c i="1" r="BD98"/>
  <c i="6" r="J34"/>
  <c i="1" r="AW99"/>
  <c i="6" r="F36"/>
  <c i="1" r="BC99"/>
  <c i="4" l="1" r="P129"/>
  <c r="P128"/>
  <c i="1" r="AU97"/>
  <c i="6" r="T121"/>
  <c r="T120"/>
  <c i="3" r="T130"/>
  <c r="T129"/>
  <c r="R130"/>
  <c r="R129"/>
  <c i="6" r="R121"/>
  <c r="R120"/>
  <c i="5" r="P128"/>
  <c r="P127"/>
  <c i="1" r="AU98"/>
  <c i="5" r="T128"/>
  <c r="T127"/>
  <c i="4" r="R129"/>
  <c r="R128"/>
  <c i="5" r="R128"/>
  <c r="R127"/>
  <c i="4" r="BK129"/>
  <c r="J129"/>
  <c r="J97"/>
  <c i="3" r="P130"/>
  <c r="P129"/>
  <c i="1" r="AU96"/>
  <c i="6" r="BK121"/>
  <c r="J121"/>
  <c r="J97"/>
  <c i="4" r="T129"/>
  <c r="T128"/>
  <c i="2" r="R129"/>
  <c r="R128"/>
  <c i="3" r="BK354"/>
  <c r="J354"/>
  <c r="J107"/>
  <c i="5" r="BK332"/>
  <c r="J332"/>
  <c r="J106"/>
  <c i="6" r="J122"/>
  <c r="J98"/>
  <c i="5" r="BK128"/>
  <c r="J128"/>
  <c r="J97"/>
  <c i="2" r="BK129"/>
  <c r="J129"/>
  <c r="J97"/>
  <c r="BK345"/>
  <c r="J345"/>
  <c r="J107"/>
  <c i="4" r="BK128"/>
  <c r="J128"/>
  <c r="J96"/>
  <c i="3" r="BK129"/>
  <c r="J129"/>
  <c r="J33"/>
  <c i="1" r="AV96"/>
  <c r="AT96"/>
  <c i="4" r="J33"/>
  <c i="1" r="AV97"/>
  <c r="AT97"/>
  <c r="BA94"/>
  <c r="W30"/>
  <c r="BB94"/>
  <c r="W31"/>
  <c i="2" r="F33"/>
  <c i="1" r="AZ95"/>
  <c i="3" r="J30"/>
  <c i="1" r="AG96"/>
  <c i="5" r="J33"/>
  <c i="1" r="AV98"/>
  <c r="AT98"/>
  <c r="BC94"/>
  <c r="W32"/>
  <c r="BD94"/>
  <c r="W33"/>
  <c i="3" r="F33"/>
  <c i="1" r="AZ96"/>
  <c i="5" r="F33"/>
  <c i="1" r="AZ98"/>
  <c i="6" r="J33"/>
  <c i="1" r="AV99"/>
  <c r="AT99"/>
  <c i="2" r="J33"/>
  <c i="1" r="AV95"/>
  <c r="AT95"/>
  <c i="4" r="F33"/>
  <c i="1" r="AZ97"/>
  <c i="6" r="F33"/>
  <c i="1" r="AZ99"/>
  <c i="5" l="1" r="BK127"/>
  <c r="J127"/>
  <c r="J96"/>
  <c i="2" r="BK128"/>
  <c r="J128"/>
  <c i="6" r="BK120"/>
  <c r="J120"/>
  <c i="1" r="AN96"/>
  <c i="3" r="J96"/>
  <c r="J39"/>
  <c i="1" r="AU94"/>
  <c i="6" r="J30"/>
  <c i="1" r="AG99"/>
  <c r="AZ94"/>
  <c r="AV94"/>
  <c r="AK29"/>
  <c i="2" r="J30"/>
  <c i="1" r="AG95"/>
  <c r="AX94"/>
  <c i="4" r="J30"/>
  <c i="1" r="AG97"/>
  <c r="AY94"/>
  <c r="AW94"/>
  <c r="AK30"/>
  <c i="2" l="1" r="J39"/>
  <c i="6" r="J39"/>
  <c i="2" r="J96"/>
  <c i="6" r="J96"/>
  <c i="4" r="J39"/>
  <c i="1" r="AN97"/>
  <c r="AN99"/>
  <c r="AN95"/>
  <c i="5" r="J30"/>
  <c i="1" r="AG98"/>
  <c r="AG94"/>
  <c r="AK26"/>
  <c r="AK35"/>
  <c r="W29"/>
  <c r="AT94"/>
  <c i="5" l="1" r="J39"/>
  <c i="1" r="AN94"/>
  <c r="AN9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<sst xmlns="http://schemas.openxmlformats.org/spreadsheetml/2006/main">
  <si>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</si>
  <si>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</si>
  <si>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</si>
  <si>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</si>
  <si>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</si>
  <si>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{9801cc68-aebc-4717-a208-fff655555068}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</si>
  <si>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</si>
  <si>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</si>
  <si>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</si>
  <si>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</si>
  <si>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</si>
  <si>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</si>
  <si>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</si>
  <si>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</si>
  <si>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20220207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</si>
  <si>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</si>
  <si>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</si>
  <si>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mostků Šluknov v Císařském</t>
  </si>
  <si>
    <t>KSO:</t>
  </si>
  <si>
    <t>CC-CZ:</t>
  </si>
  <si>
    <t>Místo:</t>
  </si>
  <si>
    <t xml:space="preserve"> </t>
  </si>
  <si>
    <t>Datum:</t>
  </si>
  <si>
    <t>7. 2. 2022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</si>
  <si>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</si>
  <si>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</si>
  <si>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</si>
  <si>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</si>
  <si>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</si>
  <si>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</si>
  <si>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</si>
  <si>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</si>
  <si>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</si>
  <si>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</si>
  <si>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</si>
  <si>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</si>
  <si>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</si>
  <si>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</si>
  <si>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</si>
  <si>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</si>
  <si>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</si>
  <si>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</si>
  <si>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</si>
  <si>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</si>
  <si>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</si>
  <si>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</si>
  <si>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</si>
  <si>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</si>
  <si>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</si>
  <si>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</si>
  <si>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</si>
  <si>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</si>
  <si>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</si>
  <si>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</si>
  <si>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</si>
  <si>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</si>
  <si>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</si>
  <si>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</si>
  <si>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</si>
  <si>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</si>
  <si>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</si>
  <si>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</si>
  <si>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</si>
  <si>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</si>
  <si>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</si>
  <si>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</si>
  <si>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</si>
  <si>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</si>
  <si>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</si>
  <si>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</si>
  <si>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</si>
  <si>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</si>
  <si>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</si>
  <si>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</si>
  <si>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</si>
  <si>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</si>
  <si>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</si>
  <si>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</si>
  <si>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</si>
  <si>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</si>
  <si>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</si>
  <si>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201 C-M-16</t>
  </si>
  <si>
    <t>STA</t>
  </si>
  <si>
    <t>1</t>
  </si>
  <si>
    <t>{75b4111c-1a0f-4313-854a-24a162788a71}</t>
  </si>
  <si>
    <t>2</t>
  </si>
  <si>
    <t>02</t>
  </si>
  <si>
    <t>SO 202 C-M-13</t>
  </si>
  <si>
    <t>{d53009c0-9382-454e-a77e-ad9019f7d96e}</t>
  </si>
  <si>
    <t>03</t>
  </si>
  <si>
    <t>SO 203 C-M-12</t>
  </si>
  <si>
    <t>{16510853-5dfd-43b6-b341-eb4e733010b7}</t>
  </si>
  <si>
    <t>04</t>
  </si>
  <si>
    <t>SO 204 C-M-10</t>
  </si>
  <si>
    <t>{dc9168af-ed7e-46c6-8702-3da08bae59f7}</t>
  </si>
  <si>
    <t>05</t>
  </si>
  <si>
    <t>VRN</t>
  </si>
  <si>
    <t>{c5a9f07d-a6ce-472f-aa51-cc9d7fe4e2d0}</t>
  </si>
  <si>
    <t>KRYCÍ LIST SOUPISU PRACÍ</t>
  </si>
  <si>
    <t>Objekt:</t>
  </si>
  <si>
    <t>01 - SO 201 C-M-16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</si>
  <si>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</si>
  <si>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</si>
  <si>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</si>
  <si>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</si>
  <si>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</si>
  <si>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</si>
  <si>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</si>
  <si>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</si>
  <si>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</si>
  <si>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</si>
  <si>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</si>
  <si>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</si>
  <si>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</si>
  <si>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</si>
  <si>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</si>
  <si>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</si>
  <si>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</si>
  <si>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</si>
  <si>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</si>
  <si>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</si>
  <si>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</si>
  <si>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</si>
  <si>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</si>
  <si>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</si>
  <si>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</si>
  <si>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</si>
  <si>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</si>
  <si>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</si>
  <si>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</si>
  <si>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</si>
  <si>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</si>
  <si>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</si>
  <si>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</si>
  <si>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</si>
  <si>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</si>
  <si>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113107152</t>
  </si>
  <si>
    <t>Odstranění podkladu z kameniva těženého tl 200 mm strojně pl přes 50 do 200 m2</t>
  </si>
  <si>
    <t>m2</t>
  </si>
  <si>
    <t>CS ÚRS 2022 01</t>
  </si>
  <si>
    <t>4</t>
  </si>
  <si>
    <t>-121682977</t>
  </si>
  <si>
    <t>PP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</si>
  <si>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</si>
  <si>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113107182</t>
  </si>
  <si>
    <t>Odstranění podkladu živičného tl 100 mm strojně pl přes 50 do 200 m2</t>
  </si>
  <si>
    <t>-2130251463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</si>
  <si>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</si>
  <si>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3</t>
  </si>
  <si>
    <t>115001106</t>
  </si>
  <si>
    <t>Převedení vody potrubím DN do 900</t>
  </si>
  <si>
    <t>m</t>
  </si>
  <si>
    <t>1692755264</t>
  </si>
  <si>
    <t>Převedení vody potrubím průměru DN přes 600 do 900</t>
  </si>
  <si>
    <t>115101201</t>
  </si>
  <si>
    <t>Čerpání vody na dopravní výšku do 10 m průměrný přítok do 500 l/min</t>
  </si>
  <si>
    <t>hod</t>
  </si>
  <si>
    <t>-1050471055</t>
  </si>
  <si>
    <t>Čerpání vody na dopravní výšku do 10 m s uvažovaným průměrným přítokem do 500 l/min</t>
  </si>
  <si>
    <t>5</t>
  </si>
  <si>
    <t>115101301</t>
  </si>
  <si>
    <t>Pohotovost čerpací soupravy pro dopravní výšku do 10 m přítok do 500 l/min</t>
  </si>
  <si>
    <t>den</t>
  </si>
  <si>
    <t>480552140</t>
  </si>
  <si>
    <t>Pohotovost záložní čerpací soupravy pro dopravní výšku do 10 m s uvažovaným průměrným přítokem do 500 l/min</t>
  </si>
  <si>
    <t>6</t>
  </si>
  <si>
    <t>122251103</t>
  </si>
  <si>
    <t>Odkopávky a prokopávky nezapažené v hornině třídy těžitelnosti I, skupiny 3 objem do 100 m3 strojně</t>
  </si>
  <si>
    <t>m3</t>
  </si>
  <si>
    <t>-1382764273</t>
  </si>
  <si>
    <t>Odkopávky a prokopávky nezapažené strojně v hornině třídy těžitelnosti I skupiny 3 přes 50 do 100 m3</t>
  </si>
  <si>
    <t>VV</t>
  </si>
  <si>
    <t>2,5*1,2*7</t>
  </si>
  <si>
    <t>2,5*1,2*5</t>
  </si>
  <si>
    <t>7,5*2</t>
  </si>
  <si>
    <t>Součet</t>
  </si>
  <si>
    <t>7</t>
  </si>
  <si>
    <t>129353101</t>
  </si>
  <si>
    <t>Čištění otevřených koryt vodotečí šíře dna do 5 m hl do 2,5 m v hornině třídy těžitelnosti II skupiny 4 strojně</t>
  </si>
  <si>
    <t>-1223019679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</si>
  <si>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</si>
  <si>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6,5*3*0,3</t>
  </si>
  <si>
    <t>8</t>
  </si>
  <si>
    <t>153191121</t>
  </si>
  <si>
    <t>Zřízení těsnění hradicích stěn ze zhutněné sypaniny</t>
  </si>
  <si>
    <t>1125378288</t>
  </si>
  <si>
    <t xml:space="preserve">Těsnění hradicích stěn nepropustnou hrázkou  ze zhutněné sypaniny při stěně nebo nepropustnou výplní ze zhutněné sypaniny mezi stěnami zřízení</t>
  </si>
  <si>
    <t>2,8*1*1</t>
  </si>
  <si>
    <t>9</t>
  </si>
  <si>
    <t>M</t>
  </si>
  <si>
    <t>58125110</t>
  </si>
  <si>
    <t>jíl surový kusový</t>
  </si>
  <si>
    <t>t</t>
  </si>
  <si>
    <t>1970217235</t>
  </si>
  <si>
    <t>2,8*2,1 'Přepočtené koeficientem množství</t>
  </si>
  <si>
    <t>10</t>
  </si>
  <si>
    <t>153191131</t>
  </si>
  <si>
    <t>Odstranění těsnění hradicích stěn ze zhutněné sypaniny</t>
  </si>
  <si>
    <t>-867398195</t>
  </si>
  <si>
    <t xml:space="preserve">Těsnění hradicích stěn nepropustnou hrázkou  ze zhutněné sypaniny při stěně nebo nepropustnou výplní ze zhutněné sypaniny mezi stěnami odstranění</t>
  </si>
  <si>
    <t>11</t>
  </si>
  <si>
    <t>162751153R</t>
  </si>
  <si>
    <t xml:space="preserve">Odvoz  přebytečného výkopku na skládku zhotovitele vč. uskladnění a poplatků</t>
  </si>
  <si>
    <t>1543007368</t>
  </si>
  <si>
    <t>12</t>
  </si>
  <si>
    <t>174101101</t>
  </si>
  <si>
    <t>Zásyp jam, šachet rýh nebo kolem objektů sypaninou se zhutněním</t>
  </si>
  <si>
    <t>-1501409143</t>
  </si>
  <si>
    <t>Zásyp sypaninou z jakékoliv horniny strojně s uložením výkopku ve vrstvách se zhutněním jam, šachet, rýh nebo kolem objektů v těchto vykopávkách</t>
  </si>
  <si>
    <t>P</t>
  </si>
  <si>
    <t>Poznámka k položce:_x000d_
použita část kamene z demolice</t>
  </si>
  <si>
    <t>13</t>
  </si>
  <si>
    <t>58337344</t>
  </si>
  <si>
    <t>štěrkopísek frakce 0/32</t>
  </si>
  <si>
    <t>1434083797</t>
  </si>
  <si>
    <t>10*1,8 'Přepočtené koeficientem množství</t>
  </si>
  <si>
    <t>14</t>
  </si>
  <si>
    <t>-1148684877</t>
  </si>
  <si>
    <t>18*2,1 'Přepočtené koeficientem množství</t>
  </si>
  <si>
    <t>Zakládání</t>
  </si>
  <si>
    <t>212341111</t>
  </si>
  <si>
    <t>Obetonování drenážních trub mezerovitým betonem</t>
  </si>
  <si>
    <t>1595414675</t>
  </si>
  <si>
    <t>0,25*0,2*13</t>
  </si>
  <si>
    <t>80</t>
  </si>
  <si>
    <t>212792211</t>
  </si>
  <si>
    <t>Odvodnění mostní opěry - drenážní flexibilní plastové potrubí DN 100</t>
  </si>
  <si>
    <t>-1998735257</t>
  </si>
  <si>
    <t>Odvodnění mostní opěry z plastových trub drenážní potrubí flexibilní DN 100</t>
  </si>
  <si>
    <t>17</t>
  </si>
  <si>
    <t>212792311</t>
  </si>
  <si>
    <t>Odvodnění mostní opěry - drenážní plastové potrubí HDPE DN 110</t>
  </si>
  <si>
    <t>539078097</t>
  </si>
  <si>
    <t>Odvodnění mostní opěry z plastových trub drenážní potrubí HDPE DN 110</t>
  </si>
  <si>
    <t>18</t>
  </si>
  <si>
    <t>213311142</t>
  </si>
  <si>
    <t>Polštáře zhutněné pod základy ze štěrkopísku netříděného</t>
  </si>
  <si>
    <t>-1150724189</t>
  </si>
  <si>
    <t xml:space="preserve">Polštáře zhutněné pod základy  ze štěrkopísku netříděného</t>
  </si>
  <si>
    <t>19</t>
  </si>
  <si>
    <t>273311124</t>
  </si>
  <si>
    <t>Základové desky z betonu prostého C 12/15</t>
  </si>
  <si>
    <t>1404513269</t>
  </si>
  <si>
    <t>Základové konstrukce z betonu prostého desky ve výkopu nebo na hlavách pilot C 12/15</t>
  </si>
  <si>
    <t>1,2*(2+3,8+0,6)*0,1</t>
  </si>
  <si>
    <t>1,2*(3,8+0,6)*0,1</t>
  </si>
  <si>
    <t>20</t>
  </si>
  <si>
    <t>274321117</t>
  </si>
  <si>
    <t>Základové pasy, prahy, věnce a ostruhy mostních konstrukcí ze ŽB C 25/30</t>
  </si>
  <si>
    <t>205933938</t>
  </si>
  <si>
    <t>Základové konstrukce z betonu železového pásy, prahy, věnce a ostruhy ve výkopu nebo na hlavách pilot C 25/30</t>
  </si>
  <si>
    <t>0,6*0,3*(2+1,35)</t>
  </si>
  <si>
    <t>274321118</t>
  </si>
  <si>
    <t>Základové pasy, prahy, věnce a ostruhy mostních konstrukcí ze ŽB C 30/37</t>
  </si>
  <si>
    <t>1997769262</t>
  </si>
  <si>
    <t>Základové konstrukce z betonu železového pásy, prahy, věnce a ostruhy ve výkopu nebo na hlavách pilot C 30/37</t>
  </si>
  <si>
    <t>1*0,9*(2+3,8+0,6)</t>
  </si>
  <si>
    <t>1*0,9*(3,8+0,6)</t>
  </si>
  <si>
    <t>22</t>
  </si>
  <si>
    <t>274354111</t>
  </si>
  <si>
    <t>Bednění základových pasů - zřízení</t>
  </si>
  <si>
    <t>-607465399</t>
  </si>
  <si>
    <t>Bednění základových konstrukcí pasů, prahů, věnců a ostruh zřízení</t>
  </si>
  <si>
    <t>0,9*(2+3,8+0,6)*2</t>
  </si>
  <si>
    <t>0,9*(3,8+0,6)*2</t>
  </si>
  <si>
    <t>0,9*1*4</t>
  </si>
  <si>
    <t>0,6*3,35*2</t>
  </si>
  <si>
    <t>23</t>
  </si>
  <si>
    <t>274354211</t>
  </si>
  <si>
    <t>Bednění základových pasů - odstranění</t>
  </si>
  <si>
    <t>178525232</t>
  </si>
  <si>
    <t>Bednění základových konstrukcí pasů, prahů, věnců a ostruh odstranění bednění</t>
  </si>
  <si>
    <t>24</t>
  </si>
  <si>
    <t>274361116</t>
  </si>
  <si>
    <t>Výztuž základových pasů, prahů, věnců a ostruh z betonářské oceli 10 505</t>
  </si>
  <si>
    <t>1228184283</t>
  </si>
  <si>
    <t>Výztuž základových konstrukcí pasů, prahů, věnců a ostruh z betonářské oceli 10 505 (R) nebo BSt 500</t>
  </si>
  <si>
    <t>0,95046*0,2</t>
  </si>
  <si>
    <t>25</t>
  </si>
  <si>
    <t>274361412</t>
  </si>
  <si>
    <t>Výztuž základových pasů, prahů, věnců a ostruh ze svařovaných sítí přes 3,5 do 6 kg/m2</t>
  </si>
  <si>
    <t>782137352</t>
  </si>
  <si>
    <t>Výztuž základových konstrukcí pasů, prahů, věnců a ostruh ze svařovaných sítí, hmotnosti přes 3,5 do 6 kg/m2</t>
  </si>
  <si>
    <t>0,2844*0,2</t>
  </si>
  <si>
    <t>Svislé a kompletní konstrukce</t>
  </si>
  <si>
    <t>79</t>
  </si>
  <si>
    <t>334213111</t>
  </si>
  <si>
    <t>Zdivo mostů z nepravidelných kamenů na maltu, objem jednoho kamene do 0,02 m3</t>
  </si>
  <si>
    <t>2037667148</t>
  </si>
  <si>
    <t>Zdivo pilířů, opěr a křídel mostů z lomového kamene štípaného nebo ručně vybíraného na maltu z nepravidelných kamenů objemu 1 kusu kamene do 0,02 m3</t>
  </si>
  <si>
    <t>2,5*0,5*1,6</t>
  </si>
  <si>
    <t>0,6*0,5*1,6*2</t>
  </si>
  <si>
    <t>26</t>
  </si>
  <si>
    <t>334323118</t>
  </si>
  <si>
    <t>Mostní opěry a úložné prahy ze ŽB C 30/37</t>
  </si>
  <si>
    <t>1865120530</t>
  </si>
  <si>
    <t>Mostní opěry a úložné prahy z betonu železového C 30/37</t>
  </si>
  <si>
    <t>(0,73+0,6)/2*1,31*3,8*2</t>
  </si>
  <si>
    <t>27</t>
  </si>
  <si>
    <t>334351112</t>
  </si>
  <si>
    <t>Bednění systémové mostních opěr a úložných prahů z překližek pro ŽB - zřízení</t>
  </si>
  <si>
    <t>615849229</t>
  </si>
  <si>
    <t xml:space="preserve">Bednění mostních opěr a úložných prahů ze systémového bednění  zřízení z překližek, pro železobeton</t>
  </si>
  <si>
    <t>1,31*3,8*2*2</t>
  </si>
  <si>
    <t>(0,6+0,73)/2*1,31*4</t>
  </si>
  <si>
    <t>28</t>
  </si>
  <si>
    <t>334351211</t>
  </si>
  <si>
    <t>Bednění systémové mostních opěr a úložných prahů z překližek - odstranění</t>
  </si>
  <si>
    <t>524298988</t>
  </si>
  <si>
    <t xml:space="preserve">Bednění mostních opěr a úložných prahů ze systémového bednění  odstranění z překližek</t>
  </si>
  <si>
    <t>29</t>
  </si>
  <si>
    <t>334361216</t>
  </si>
  <si>
    <t>Výztuž dříků opěr z betonářské oceli 10 505</t>
  </si>
  <si>
    <t>454679415</t>
  </si>
  <si>
    <t xml:space="preserve">Výztuž betonářská mostních konstrukcí  opěr, úložných prahů, křídel, závěrných zídek, bloků ložisek, pilířů a sloupů z oceli 10 505 (R) nebo BSt 500 dříků opěr</t>
  </si>
  <si>
    <t>30</t>
  </si>
  <si>
    <t>334361412</t>
  </si>
  <si>
    <t>Výztuž opěr, prahů, křídel, pilířů, sloupů ze svařovaných sítí do 6 kg/m2</t>
  </si>
  <si>
    <t>-1773125510</t>
  </si>
  <si>
    <t xml:space="preserve">Výztuž betonářská mostních konstrukcí  opěr, úložných prahů, křídel, závěrných zídek, bloků ložisek, pilířů a sloupů ze svařovaných sítí do 6 kg/m2</t>
  </si>
  <si>
    <t>31</t>
  </si>
  <si>
    <t>348171111</t>
  </si>
  <si>
    <t>Osazení mostního ocelového zábradlí nesnímatelného do betonu říms přímo</t>
  </si>
  <si>
    <t>-635130990</t>
  </si>
  <si>
    <t xml:space="preserve">Osazení mostního ocelového zábradlí  přímo do betonu říms</t>
  </si>
  <si>
    <t>Poznámka k položce:_x000d_
vč. kotvení</t>
  </si>
  <si>
    <t>3,7*2</t>
  </si>
  <si>
    <t>32</t>
  </si>
  <si>
    <t>55391530</t>
  </si>
  <si>
    <t xml:space="preserve">zábradelní systém </t>
  </si>
  <si>
    <t>746565770</t>
  </si>
  <si>
    <t>Poznámka k položce:_x000d_
povrchová úprava dle PD</t>
  </si>
  <si>
    <t>Vodorovné konstrukce</t>
  </si>
  <si>
    <t>33</t>
  </si>
  <si>
    <t>421321128</t>
  </si>
  <si>
    <t>Mostní nosné konstrukce deskové ze ŽB C 30/37</t>
  </si>
  <si>
    <t>692483126</t>
  </si>
  <si>
    <t xml:space="preserve">Mostní železobetonové nosné konstrukce deskové nebo klenbové, trámové, ostatní  deskové, z betonu C 30/37</t>
  </si>
  <si>
    <t>3,8*4*0,3</t>
  </si>
  <si>
    <t>4*0,3*0,1*2</t>
  </si>
  <si>
    <t>34</t>
  </si>
  <si>
    <t>421351131</t>
  </si>
  <si>
    <t>Bednění boční stěny konstrukcí mostů výšky do 350 mm - zřízení</t>
  </si>
  <si>
    <t>-284557358</t>
  </si>
  <si>
    <t xml:space="preserve">Bednění deskových konstrukcí mostů z betonu železového nebo předpjatého  zřízení boční stěny výšky do 350 mm</t>
  </si>
  <si>
    <t>4*0,5*2+3,8*0,3*2</t>
  </si>
  <si>
    <t>35</t>
  </si>
  <si>
    <t>421351231</t>
  </si>
  <si>
    <t>Bednění stěny boční konstrukcí mostů výšky do 350 mm - odstranění</t>
  </si>
  <si>
    <t>-1586773489</t>
  </si>
  <si>
    <t xml:space="preserve">Bednění deskových konstrukcí mostů z betonu železového nebo předpjatého  odstranění boční stěny výšky do 350 mm</t>
  </si>
  <si>
    <t>36</t>
  </si>
  <si>
    <t>421361226</t>
  </si>
  <si>
    <t>Výztuž ŽB deskového mostu z betonářské oceli 10 505</t>
  </si>
  <si>
    <t>-520279269</t>
  </si>
  <si>
    <t xml:space="preserve">Výztuž deskových konstrukcí  z betonářské oceli 10 505 (R) nebo BSt 500 deskového mostu</t>
  </si>
  <si>
    <t>0,95046*0,6</t>
  </si>
  <si>
    <t>37</t>
  </si>
  <si>
    <t>421361412</t>
  </si>
  <si>
    <t>Výztuž mostních desek ze svařovaných sítí nad 4 kg/m2</t>
  </si>
  <si>
    <t>804104368</t>
  </si>
  <si>
    <t xml:space="preserve">Výztuž deskových konstrukcí  ze svařovaných sítí přes 4 kg/m2</t>
  </si>
  <si>
    <t>0,2844*0,6</t>
  </si>
  <si>
    <t>38</t>
  </si>
  <si>
    <t>423355312</t>
  </si>
  <si>
    <t>Montáž ztraceného bednění - spřažené desky z ortotropního plechu</t>
  </si>
  <si>
    <t>-2087156493</t>
  </si>
  <si>
    <t xml:space="preserve">Bednění trámové a komorové konstrukce  ztracené bednění- spřažené desky montáž ztraceného bednění z ortotropního plechu</t>
  </si>
  <si>
    <t>4*3,8</t>
  </si>
  <si>
    <t>39</t>
  </si>
  <si>
    <t>15484142</t>
  </si>
  <si>
    <t>plech trapézový 55/235 940 Pz tl 1,00mm</t>
  </si>
  <si>
    <t>-872686103</t>
  </si>
  <si>
    <t>15,2*1,1 'Přepočtené koeficientem množství</t>
  </si>
  <si>
    <t>40</t>
  </si>
  <si>
    <t>457451112</t>
  </si>
  <si>
    <t>Ochranná betonová vrstva na izolaci přesýpaných objektů tl 60 mm z prostého betonu C 16/20</t>
  </si>
  <si>
    <t>-1716569720</t>
  </si>
  <si>
    <t xml:space="preserve">Ochranná betonová vrstva na izolaci přesýpaných objektů  tloušťky 60 mm s vyhlazením povrchu z prostého betonu C 16/20</t>
  </si>
  <si>
    <t>41</t>
  </si>
  <si>
    <t>462511370</t>
  </si>
  <si>
    <t>Zához z lomového kamene bez proštěrkování z terénu hmotnost nad 200 do 500 kg</t>
  </si>
  <si>
    <t>1565029384</t>
  </si>
  <si>
    <t xml:space="preserve">Zához z lomového kamene neupraveného záhozového  bez proštěrkování z terénu, hmotnosti jednotlivých kamenů přes 200 do 500 kg</t>
  </si>
  <si>
    <t>6*2*0,2</t>
  </si>
  <si>
    <t>42</t>
  </si>
  <si>
    <t>462519002</t>
  </si>
  <si>
    <t>Příplatek za urovnání ploch záhozu z lomového kamene hmotnost do 200 kg</t>
  </si>
  <si>
    <t>-339698744</t>
  </si>
  <si>
    <t xml:space="preserve">Zához z lomového kamene neupraveného záhozového  Příplatek k cenám za urovnání viditelných ploch záhozu z kamene, hmotnosti jednotlivých kamenů do 200 kg</t>
  </si>
  <si>
    <t>Komunikace pozemní</t>
  </si>
  <si>
    <t>43</t>
  </si>
  <si>
    <t>564861011</t>
  </si>
  <si>
    <t>Podklad ze štěrkodrtě ŠD plochy do 100 m2 tl 200 mm</t>
  </si>
  <si>
    <t>-36435308</t>
  </si>
  <si>
    <t>Podklad ze štěrkodrti ŠD s rozprostřením a zhutněním plochy jednotlivě do 100 m2, po zhutnění tl. 200 mm</t>
  </si>
  <si>
    <t>44</t>
  </si>
  <si>
    <t>567124112</t>
  </si>
  <si>
    <t>Podklad ze směsi stmelené cementem SC C 16/20 (PB II) tl 150 mm</t>
  </si>
  <si>
    <t>2117186303</t>
  </si>
  <si>
    <t>Podklad ze směsi stmelené cementem SC bez dilatačních spár, s rozprostřením a zhutněním SC C 16/20 (PB II), po zhutnění tl. 150 mm</t>
  </si>
  <si>
    <t>45</t>
  </si>
  <si>
    <t>573211108</t>
  </si>
  <si>
    <t>Postřik živičný spojovací z asfaltu v množství 0,40 kg/m2</t>
  </si>
  <si>
    <t>1955207612</t>
  </si>
  <si>
    <t>Postřik spojovací PS bez posypu kamenivem z asfaltu silničního, v množství 0,40 kg/m2</t>
  </si>
  <si>
    <t>46</t>
  </si>
  <si>
    <t>577133121</t>
  </si>
  <si>
    <t>Asfaltový beton vrstva obrusná ACO 8 (ABJ) tl 40 mm š přes 3 m z nemodifikovaného asfaltu</t>
  </si>
  <si>
    <t>-1382251978</t>
  </si>
  <si>
    <t xml:space="preserve">Asfaltový beton vrstva obrusná ACO 8 (ABJ)  s rozprostřením a se zhutněním z nemodifikovaného asfaltu v pruhu šířky přes 3 m, po zhutnění tl. 40 mm</t>
  </si>
  <si>
    <t>47</t>
  </si>
  <si>
    <t>577143121</t>
  </si>
  <si>
    <t>Asfaltový beton vrstva obrusná ACO 8 (ABJ) tl 50 mm š přes 3 m z nemodifikovaného asfaltu</t>
  </si>
  <si>
    <t>2053860103</t>
  </si>
  <si>
    <t xml:space="preserve">Asfaltový beton vrstva obrusná ACO 8 (ABJ)  s rozprostřením a se zhutněním z nemodifikovaného asfaltu v pruhu šířky přes 3 m, po zhutnění tl. 50 mm</t>
  </si>
  <si>
    <t>3,2*4+16,9</t>
  </si>
  <si>
    <t>Trubní vedení</t>
  </si>
  <si>
    <t>48</t>
  </si>
  <si>
    <t>812372221</t>
  </si>
  <si>
    <t>Montáž potrubí z trub TBH s integrovaným pryžovým těsněním a čedičovou výstelkou otevřený výkop sklon do 20 % DN 300</t>
  </si>
  <si>
    <t>-1241410583</t>
  </si>
  <si>
    <t xml:space="preserve">Montáž potrubí z trub betonových hrdlových  v otevřeném výkopu ve sklonu do 20 % s integrovaným pryžovým těsněním a čedičovou výstelkou DN 300</t>
  </si>
  <si>
    <t>49</t>
  </si>
  <si>
    <t>59223020</t>
  </si>
  <si>
    <t>trouba betonová hrdlová DN 300</t>
  </si>
  <si>
    <t>-1245608477</t>
  </si>
  <si>
    <t>1*1,01 'Přepočtené koeficientem množství</t>
  </si>
  <si>
    <t>Ostatní konstrukce a práce-bourání</t>
  </si>
  <si>
    <t>50</t>
  </si>
  <si>
    <t>914111111</t>
  </si>
  <si>
    <t>Montáž svislé dopravní značky do velikosti 1 m2 objímkami na sloupek nebo konzolu</t>
  </si>
  <si>
    <t>kus</t>
  </si>
  <si>
    <t>320913523</t>
  </si>
  <si>
    <t xml:space="preserve">Montáž svislé dopravní značky základní  velikosti do 1 m2 objímkami na sloupky nebo konzoly</t>
  </si>
  <si>
    <t>51</t>
  </si>
  <si>
    <t>40445620</t>
  </si>
  <si>
    <t>zákazové, příkazové dopravní značky B1-B34, C1-15 700mm</t>
  </si>
  <si>
    <t>-66605906</t>
  </si>
  <si>
    <t>52</t>
  </si>
  <si>
    <t>914112111</t>
  </si>
  <si>
    <t>Tabulka s označením evidenčního čísla mostu</t>
  </si>
  <si>
    <t>1380535712</t>
  </si>
  <si>
    <t xml:space="preserve">Tabulka s označením evidenčního čísla mostu  na sloupek</t>
  </si>
  <si>
    <t>53</t>
  </si>
  <si>
    <t>914511111</t>
  </si>
  <si>
    <t>Montáž sloupku dopravních značek délky do 3,5 m s betonovým základem</t>
  </si>
  <si>
    <t>1339558680</t>
  </si>
  <si>
    <t xml:space="preserve">Montáž sloupku dopravních značek  délky do 3,5 m do betonového základu</t>
  </si>
  <si>
    <t>54</t>
  </si>
  <si>
    <t>40445225</t>
  </si>
  <si>
    <t>sloupek pro dopravní značku Zn D 60mm v 3,5m</t>
  </si>
  <si>
    <t>199514866</t>
  </si>
  <si>
    <t>55</t>
  </si>
  <si>
    <t>919112111</t>
  </si>
  <si>
    <t>Řezání dilatačních spár š 4 mm hl do 60 mm příčných nebo podélných v živičném krytu</t>
  </si>
  <si>
    <t>2087283597</t>
  </si>
  <si>
    <t xml:space="preserve">Řezání dilatačních spár v živičném krytu  příčných nebo podélných, šířky 4 mm, hloubky do 60 mm</t>
  </si>
  <si>
    <t>3,8*2</t>
  </si>
  <si>
    <t>56</t>
  </si>
  <si>
    <t>919121112</t>
  </si>
  <si>
    <t>Těsnění spár zálivkou za studena pro komůrky š 10 mm hl 25 mm s těsnicím profilem</t>
  </si>
  <si>
    <t>-1923495339</t>
  </si>
  <si>
    <t xml:space="preserve">Utěsnění dilatačních spár zálivkou za studena  v cementobetonovém nebo živičném krytu včetně adhezního nátěru s těsnicím profilem pod zálivkou, pro komůrky šířky 10 mm, hloubky 25 mm</t>
  </si>
  <si>
    <t>57</t>
  </si>
  <si>
    <t>931992122</t>
  </si>
  <si>
    <t>Výplň dilatačních spár z extrudovaného polystyrénu tl 30 mm</t>
  </si>
  <si>
    <t>-1712767552</t>
  </si>
  <si>
    <t xml:space="preserve">Výplň dilatačních spár z polystyrenu  extrudovaného, tloušťky 30 mm</t>
  </si>
  <si>
    <t>1,5*0,7*4</t>
  </si>
  <si>
    <t>58</t>
  </si>
  <si>
    <t>936942211</t>
  </si>
  <si>
    <t>Zhotovení tabulky s letopočtem opravy mostu vložením šablony do bednění</t>
  </si>
  <si>
    <t>-1398638141</t>
  </si>
  <si>
    <t>Zhotovení tabulky s letopočtem opravy nebo větší údržby vložením šablony do bednění</t>
  </si>
  <si>
    <t>59</t>
  </si>
  <si>
    <t>948411121</t>
  </si>
  <si>
    <t>Zřízení podpěry dočasné kovové Pižmo výšky do 12 m</t>
  </si>
  <si>
    <t>5738345</t>
  </si>
  <si>
    <t xml:space="preserve">Podpěrné skruže a podpěry dočasné kovové  zřízení podpěr výšky do 12 m Pižmo</t>
  </si>
  <si>
    <t>60</t>
  </si>
  <si>
    <t>948411221</t>
  </si>
  <si>
    <t>Odstranění podpěry dočasné kovové Pižmo výšky do 12 m</t>
  </si>
  <si>
    <t>1124619055</t>
  </si>
  <si>
    <t xml:space="preserve">Podpěrné skruže a podpěry dočasné kovové  odstranění podpěr výšky do 12 m Pižmo</t>
  </si>
  <si>
    <t>61</t>
  </si>
  <si>
    <t>948411921</t>
  </si>
  <si>
    <t>Měsíční nájemné podpěry dočasné kovové Pižmo výšky do 12 m</t>
  </si>
  <si>
    <t>1196361816</t>
  </si>
  <si>
    <t xml:space="preserve">Podpěrné skruže a podpěry dočasné kovové  měsíční nájemné podpěr výšky do 12 m Pižmo</t>
  </si>
  <si>
    <t>2*2 'Přepočtené koeficientem množství</t>
  </si>
  <si>
    <t>62</t>
  </si>
  <si>
    <t>961021112</t>
  </si>
  <si>
    <t>Bourání mostních základů z kamene</t>
  </si>
  <si>
    <t>-862496113</t>
  </si>
  <si>
    <t>Bourání mostních konstrukcí základů z kamene nebo cihel</t>
  </si>
  <si>
    <t>0,6*6,4</t>
  </si>
  <si>
    <t>0,6*4,4</t>
  </si>
  <si>
    <t>63</t>
  </si>
  <si>
    <t>962021112</t>
  </si>
  <si>
    <t>Bourání mostních zdí a pilířů z kamene</t>
  </si>
  <si>
    <t>-1480797199</t>
  </si>
  <si>
    <t>Bourání mostních konstrukcí zdiva a pilířů z kamene nebo cihel</t>
  </si>
  <si>
    <t>1,3*0,6*6,4</t>
  </si>
  <si>
    <t>1,3*0,6*4,4</t>
  </si>
  <si>
    <t>64</t>
  </si>
  <si>
    <t>963021112</t>
  </si>
  <si>
    <t>Bourání mostní nosné konstrukce z kamene</t>
  </si>
  <si>
    <t>-1780488539</t>
  </si>
  <si>
    <t>Bourání mostních konstrukcí nosných konstrukcí z kamene nebo cihel</t>
  </si>
  <si>
    <t>4*3,12*0,3</t>
  </si>
  <si>
    <t>65</t>
  </si>
  <si>
    <t>966003810</t>
  </si>
  <si>
    <t>Rozebrání oplocení s příčníky a dřevěnými sloupky z prken a latí</t>
  </si>
  <si>
    <t>1945823113</t>
  </si>
  <si>
    <t>Rozebrání dřevěného oplocení se sloupky osové vzdálenosti do 4,00 m, výšky do 2,50 m, osazených do hloubky 1,00 m s příčníky a dřevěnými sloupky z prken a latí</t>
  </si>
  <si>
    <t>66</t>
  </si>
  <si>
    <t>966052121</t>
  </si>
  <si>
    <t>Bourání sloupků a vzpěr ŽB plotových s betonovou patkou</t>
  </si>
  <si>
    <t>1083001330</t>
  </si>
  <si>
    <t>Bourání plotových sloupků a vzpěr železobetonových výšky do 2,5 m s betonovou patkou</t>
  </si>
  <si>
    <t>67</t>
  </si>
  <si>
    <t>966075211</t>
  </si>
  <si>
    <t>Demontáž částí ocelového zábradlí mostů do 50 kg</t>
  </si>
  <si>
    <t>kg</t>
  </si>
  <si>
    <t>-346294221</t>
  </si>
  <si>
    <t>Demontáž částí ocelového zábradlí mostů svařovaného nebo šroubovaného, hmotnosti do 50 kg</t>
  </si>
  <si>
    <t>68</t>
  </si>
  <si>
    <t>966888R</t>
  </si>
  <si>
    <t>Nové dřevěné oplocení</t>
  </si>
  <si>
    <t>-362678738</t>
  </si>
  <si>
    <t>997</t>
  </si>
  <si>
    <t>Přesun sutě</t>
  </si>
  <si>
    <t>69</t>
  </si>
  <si>
    <t>997221571R</t>
  </si>
  <si>
    <t>Vodorovná doprava vybouraných hmot na skládku investora</t>
  </si>
  <si>
    <t>-587452385</t>
  </si>
  <si>
    <t>Poznámka k položce:_x000d_
včetně uložení na skládku</t>
  </si>
  <si>
    <t>70</t>
  </si>
  <si>
    <t>997221611</t>
  </si>
  <si>
    <t>Nakládání suti na dopravní prostředky pro vodorovnou dopravu</t>
  </si>
  <si>
    <t>-1749179493</t>
  </si>
  <si>
    <t xml:space="preserve">Nakládání na dopravní prostředky  pro vodorovnou dopravu suti</t>
  </si>
  <si>
    <t>998</t>
  </si>
  <si>
    <t>Přesun hmot</t>
  </si>
  <si>
    <t>71</t>
  </si>
  <si>
    <t>998212111</t>
  </si>
  <si>
    <t>Přesun hmot pro mosty zděné, monolitické betonové nebo ocelové v do 20 m</t>
  </si>
  <si>
    <t>908421141</t>
  </si>
  <si>
    <t xml:space="preserve">Přesun hmot pro mosty zděné, betonové monolitické, spřažené ocelobetonové nebo kovové  vodorovná dopravní vzdálenost do 100 m výška mostu do 20 m</t>
  </si>
  <si>
    <t>PSV</t>
  </si>
  <si>
    <t>Práce a dodávky PSV</t>
  </si>
  <si>
    <t>711</t>
  </si>
  <si>
    <t>Izolace proti vodě, vlhkosti a plynům</t>
  </si>
  <si>
    <t>72</t>
  </si>
  <si>
    <t>711311001</t>
  </si>
  <si>
    <t>Provedení hydroizolace mostovek za studena lakem asfaltovým penetračním</t>
  </si>
  <si>
    <t>16</t>
  </si>
  <si>
    <t>2049211192</t>
  </si>
  <si>
    <t xml:space="preserve">Provedení izolace mostovek natěradly a tmely za studena  nátěrem lakem asfaltovým penetračním</t>
  </si>
  <si>
    <t>12,8</t>
  </si>
  <si>
    <t>2,5*3,8*2</t>
  </si>
  <si>
    <t>1,2*3,8*2</t>
  </si>
  <si>
    <t>73</t>
  </si>
  <si>
    <t>11163150</t>
  </si>
  <si>
    <t>lak penetrační asfaltový</t>
  </si>
  <si>
    <t>1166038762</t>
  </si>
  <si>
    <t>40,92*0,00032 'Přepočtené koeficientem množství</t>
  </si>
  <si>
    <t>74</t>
  </si>
  <si>
    <t>711321131</t>
  </si>
  <si>
    <t>Provedení hydroizolace mostovek za horka nátěrem asfaltovým</t>
  </si>
  <si>
    <t>-1119061978</t>
  </si>
  <si>
    <t xml:space="preserve">Provedení izolace mostovek natěradly a tmely za horka  nátěrem asfaltovým</t>
  </si>
  <si>
    <t>40,920*2</t>
  </si>
  <si>
    <t>75</t>
  </si>
  <si>
    <t>24617150</t>
  </si>
  <si>
    <t>nátěr hydroizolační na bázi asfaltu a plastu do spodní stavby</t>
  </si>
  <si>
    <t>1075096969</t>
  </si>
  <si>
    <t>81,84*0,00045 'Přepočtené koeficientem množství</t>
  </si>
  <si>
    <t>76</t>
  </si>
  <si>
    <t>711331382</t>
  </si>
  <si>
    <t>Provedení hydroizolace mostovek pásy na sucho AIP nebo tkaniny</t>
  </si>
  <si>
    <t>-416987679</t>
  </si>
  <si>
    <t xml:space="preserve">Provedení izolace mostovek pásy na sucho  AIP nebo tkaniny</t>
  </si>
  <si>
    <t>77</t>
  </si>
  <si>
    <t>69311088</t>
  </si>
  <si>
    <t>geotextilie netkaná separační, ochranná, filtrační, drenážní PES 500g/m2</t>
  </si>
  <si>
    <t>375248619</t>
  </si>
  <si>
    <t>29*1,1655 'Přepočtené koeficientem množství</t>
  </si>
  <si>
    <t>78</t>
  </si>
  <si>
    <t>998711101</t>
  </si>
  <si>
    <t>Přesun hmot tonážní pro izolace proti vodě, vlhkosti a plynům v objektech výšky do 6 m</t>
  </si>
  <si>
    <t>50753087</t>
  </si>
  <si>
    <t xml:space="preserve">Přesun hmot pro izolace proti vodě, vlhkosti a plynům  stanovený z hmotnosti přesunovaného materiálu vodorovná dopravní vzdálenost do 50 m v objektech výšky do 6 m</t>
  </si>
  <si>
    <t>02 - SO 202 C-M-13</t>
  </si>
  <si>
    <t xml:space="preserve">    742 - Elektroinstalace - slaboproud</t>
  </si>
  <si>
    <t>334431005</t>
  </si>
  <si>
    <t>2,2*3</t>
  </si>
  <si>
    <t>2,2*4</t>
  </si>
  <si>
    <t>(3,6+4,335)/2*3,66</t>
  </si>
  <si>
    <t>1646247938</t>
  </si>
  <si>
    <t>-1006087948</t>
  </si>
  <si>
    <t>822303232</t>
  </si>
  <si>
    <t>-516158857</t>
  </si>
  <si>
    <t>-1121948087</t>
  </si>
  <si>
    <t>2,3*1,3*3,5</t>
  </si>
  <si>
    <t>2,3*1,3*4,5</t>
  </si>
  <si>
    <t>1,3*0,66*3,5*2+0,6*3,5*2</t>
  </si>
  <si>
    <t>-1182411710</t>
  </si>
  <si>
    <t>6*3*0,3</t>
  </si>
  <si>
    <t>777173967</t>
  </si>
  <si>
    <t>186975391</t>
  </si>
  <si>
    <t>1217806354</t>
  </si>
  <si>
    <t>-187208964</t>
  </si>
  <si>
    <t>23,92+5,4</t>
  </si>
  <si>
    <t>-1547895325</t>
  </si>
  <si>
    <t>1627892447</t>
  </si>
  <si>
    <t>7*1,8 'Přepočtené koeficientem množství</t>
  </si>
  <si>
    <t>-651717322</t>
  </si>
  <si>
    <t>12*2,1 'Přepočtené koeficientem množství</t>
  </si>
  <si>
    <t>10396251</t>
  </si>
  <si>
    <t>7*0,25*0,2</t>
  </si>
  <si>
    <t>-476757666</t>
  </si>
  <si>
    <t>-246636539</t>
  </si>
  <si>
    <t>-1958497234</t>
  </si>
  <si>
    <t>1,2*3,2*0,1</t>
  </si>
  <si>
    <t>1,2*4,2*0,1</t>
  </si>
  <si>
    <t>696365246</t>
  </si>
  <si>
    <t>-1736699549</t>
  </si>
  <si>
    <t>0,9*1*4,335</t>
  </si>
  <si>
    <t>0,9*1*3,6</t>
  </si>
  <si>
    <t>8225235</t>
  </si>
  <si>
    <t>0,9*2*4,335</t>
  </si>
  <si>
    <t>0,9*2*3,6</t>
  </si>
  <si>
    <t>473216155</t>
  </si>
  <si>
    <t>-1328934083</t>
  </si>
  <si>
    <t>0,98344*0,2</t>
  </si>
  <si>
    <t>1528069716</t>
  </si>
  <si>
    <t>2049237330</t>
  </si>
  <si>
    <t>2,0*0,5*1,65</t>
  </si>
  <si>
    <t>2,0*0,5*1,7</t>
  </si>
  <si>
    <t>1579789991</t>
  </si>
  <si>
    <t>1,256*0,665*3,6</t>
  </si>
  <si>
    <t>1,297*0,665*4,335</t>
  </si>
  <si>
    <t>-672251689</t>
  </si>
  <si>
    <t>1,256*2*3,6</t>
  </si>
  <si>
    <t>1,297*2*4,335</t>
  </si>
  <si>
    <t>0,665*1,265*2+0,665*1,297*2</t>
  </si>
  <si>
    <t>368303258</t>
  </si>
  <si>
    <t>-422878206</t>
  </si>
  <si>
    <t>189737587</t>
  </si>
  <si>
    <t>-441911246</t>
  </si>
  <si>
    <t>1476807527</t>
  </si>
  <si>
    <t>1290266692</t>
  </si>
  <si>
    <t>(3,6+4,335)/2*3,66*0,3</t>
  </si>
  <si>
    <t>0,3*0,1*3,66*2</t>
  </si>
  <si>
    <t>-1934785625</t>
  </si>
  <si>
    <t>(3,0+3,735)*0,3</t>
  </si>
  <si>
    <t>(3,685+3,673)*0,5</t>
  </si>
  <si>
    <t>-756527555</t>
  </si>
  <si>
    <t>-2054341299</t>
  </si>
  <si>
    <t>0,98344*0,6</t>
  </si>
  <si>
    <t>-2081239761</t>
  </si>
  <si>
    <t>255793821</t>
  </si>
  <si>
    <t>525899241</t>
  </si>
  <si>
    <t>14,521*1,1 'Přepočtené koeficientem množství</t>
  </si>
  <si>
    <t>1263347172</t>
  </si>
  <si>
    <t>(3+3,735)/2*3,66</t>
  </si>
  <si>
    <t>-592802302</t>
  </si>
  <si>
    <t>6*2,4*0,2</t>
  </si>
  <si>
    <t>-1348794363</t>
  </si>
  <si>
    <t>6*2,4</t>
  </si>
  <si>
    <t>979432997</t>
  </si>
  <si>
    <t>-338972232</t>
  </si>
  <si>
    <t>-368255181</t>
  </si>
  <si>
    <t>-1827973920</t>
  </si>
  <si>
    <t>1044501315</t>
  </si>
  <si>
    <t>381626134</t>
  </si>
  <si>
    <t>-1102394941</t>
  </si>
  <si>
    <t>-1839172497</t>
  </si>
  <si>
    <t>-667202963</t>
  </si>
  <si>
    <t>1575910541</t>
  </si>
  <si>
    <t>1341132064</t>
  </si>
  <si>
    <t>1881540787</t>
  </si>
  <si>
    <t>594502070</t>
  </si>
  <si>
    <t>5,2+2,9+8</t>
  </si>
  <si>
    <t>-1697284619</t>
  </si>
  <si>
    <t>-978965910</t>
  </si>
  <si>
    <t>0,66*1,7*4</t>
  </si>
  <si>
    <t>995539846</t>
  </si>
  <si>
    <t>-567519469</t>
  </si>
  <si>
    <t>148742759</t>
  </si>
  <si>
    <t>-1748602872</t>
  </si>
  <si>
    <t>4*2 'Přepočtené koeficientem množství</t>
  </si>
  <si>
    <t>-1628924669</t>
  </si>
  <si>
    <t>0,6*4*2</t>
  </si>
  <si>
    <t>1145154814</t>
  </si>
  <si>
    <t>0,6*1,5*4*2</t>
  </si>
  <si>
    <t>3,35</t>
  </si>
  <si>
    <t>-1807143040</t>
  </si>
  <si>
    <t>3,66*4*0,3</t>
  </si>
  <si>
    <t>-1475984159</t>
  </si>
  <si>
    <t>1371464905</t>
  </si>
  <si>
    <t>844939647</t>
  </si>
  <si>
    <t>657875590</t>
  </si>
  <si>
    <t>852968933</t>
  </si>
  <si>
    <t>-408179054</t>
  </si>
  <si>
    <t>112464973</t>
  </si>
  <si>
    <t>224816605</t>
  </si>
  <si>
    <t>(4,335+3,6)/2*3,66</t>
  </si>
  <si>
    <t>2,45*3,6+2,45*4,335</t>
  </si>
  <si>
    <t>1,3*3,6+1,3*4,335</t>
  </si>
  <si>
    <t>-412796458</t>
  </si>
  <si>
    <t>44,278*0,00032 'Přepočtené koeficientem množství</t>
  </si>
  <si>
    <t>1949756207</t>
  </si>
  <si>
    <t>44,278*2</t>
  </si>
  <si>
    <t>437418737</t>
  </si>
  <si>
    <t>88,556*0,00045 'Přepočtené koeficientem množství</t>
  </si>
  <si>
    <t>-1498247504</t>
  </si>
  <si>
    <t>-2121034277</t>
  </si>
  <si>
    <t>29,757*1,1655 'Přepočtené koeficientem množství</t>
  </si>
  <si>
    <t>1075971373</t>
  </si>
  <si>
    <t>742</t>
  </si>
  <si>
    <t>Elektroinstalace - slaboproud</t>
  </si>
  <si>
    <t>74212200R</t>
  </si>
  <si>
    <t>Přeložka CETIN</t>
  </si>
  <si>
    <t>soubor</t>
  </si>
  <si>
    <t>498328538</t>
  </si>
  <si>
    <t xml:space="preserve">Poznámka k položce:_x000d_
obnažení kabelu 5 bm od mostu před zahájením stavby, posunutí 0,5 m od mostu včetně ocelové chráničky, pod dokončení stavby návrat na původní místo, zasypání obnažení části </t>
  </si>
  <si>
    <t>03 - SO 203 C-M-12</t>
  </si>
  <si>
    <t>-1580666111</t>
  </si>
  <si>
    <t>15+11,6</t>
  </si>
  <si>
    <t>(5,77+5,03)/2*4,26</t>
  </si>
  <si>
    <t>531351432</t>
  </si>
  <si>
    <t>734964194</t>
  </si>
  <si>
    <t>-1231604299</t>
  </si>
  <si>
    <t>395330376</t>
  </si>
  <si>
    <t>163532818</t>
  </si>
  <si>
    <t>1,3*2,2*6</t>
  </si>
  <si>
    <t>1,3*2,2*7</t>
  </si>
  <si>
    <t>0,6*1,1*11+0,6*1*11</t>
  </si>
  <si>
    <t>-1486108723</t>
  </si>
  <si>
    <t>9*3*0,3</t>
  </si>
  <si>
    <t>322245804</t>
  </si>
  <si>
    <t>1*1*3</t>
  </si>
  <si>
    <t>-250919544</t>
  </si>
  <si>
    <t>3*2,1 'Přepočtené koeficientem množství</t>
  </si>
  <si>
    <t>83041409</t>
  </si>
  <si>
    <t>-543904450</t>
  </si>
  <si>
    <t>37,18+8,1</t>
  </si>
  <si>
    <t>264152815</t>
  </si>
  <si>
    <t>-4719750</t>
  </si>
  <si>
    <t>8*1,8 'Přepočtené koeficientem množství</t>
  </si>
  <si>
    <t>-2034539692</t>
  </si>
  <si>
    <t>19*2,1 'Přepočtené koeficientem množství</t>
  </si>
  <si>
    <t>1015723761</t>
  </si>
  <si>
    <t>11*0,25*0,2</t>
  </si>
  <si>
    <t>-1398116281</t>
  </si>
  <si>
    <t>-386743624</t>
  </si>
  <si>
    <t>-1273677790</t>
  </si>
  <si>
    <t>1,2*6*0,1</t>
  </si>
  <si>
    <t>1,2*5,23*0,1</t>
  </si>
  <si>
    <t>-2090016160</t>
  </si>
  <si>
    <t>-993180176</t>
  </si>
  <si>
    <t>0,9*1*5,77</t>
  </si>
  <si>
    <t>0,9*1*5,03</t>
  </si>
  <si>
    <t>-935774553</t>
  </si>
  <si>
    <t>0,9*2*5,77</t>
  </si>
  <si>
    <t>0,9*2*5,03</t>
  </si>
  <si>
    <t>945958758</t>
  </si>
  <si>
    <t>12718822</t>
  </si>
  <si>
    <t>1,43914*0,2</t>
  </si>
  <si>
    <t>-259010126</t>
  </si>
  <si>
    <t>0,3792*0,2</t>
  </si>
  <si>
    <t>-1894203955</t>
  </si>
  <si>
    <t>1,46*0,5*4</t>
  </si>
  <si>
    <t>-1968930763</t>
  </si>
  <si>
    <t>0,665*1,059*5,03</t>
  </si>
  <si>
    <t>0,665*1,1*5,77</t>
  </si>
  <si>
    <t>1636004796</t>
  </si>
  <si>
    <t>2*1,059*5,03</t>
  </si>
  <si>
    <t>2*1,1*5,77</t>
  </si>
  <si>
    <t>0,665*1,1*4</t>
  </si>
  <si>
    <t>2030241425</t>
  </si>
  <si>
    <t>-627054622</t>
  </si>
  <si>
    <t>-714825404</t>
  </si>
  <si>
    <t>1542799746</t>
  </si>
  <si>
    <t>818628765</t>
  </si>
  <si>
    <t>-1975048408</t>
  </si>
  <si>
    <t>(5,44+5,03)/2*4,25*0,3</t>
  </si>
  <si>
    <t>0,3*(4,26+4,326)*0,1</t>
  </si>
  <si>
    <t>883931905</t>
  </si>
  <si>
    <t>(5,44+5,03)*0,3</t>
  </si>
  <si>
    <t>4,25*2*0,5</t>
  </si>
  <si>
    <t>-10203310</t>
  </si>
  <si>
    <t>-1555979174</t>
  </si>
  <si>
    <t>1,43914*0,6</t>
  </si>
  <si>
    <t>566575670</t>
  </si>
  <si>
    <t>0,3792*0,6</t>
  </si>
  <si>
    <t>-1453209397</t>
  </si>
  <si>
    <t>(5,44+5,03)/2*4,25</t>
  </si>
  <si>
    <t>823417950</t>
  </si>
  <si>
    <t>22,249*1,1 'Přepočtené koeficientem množství</t>
  </si>
  <si>
    <t>1940036747</t>
  </si>
  <si>
    <t>232522782</t>
  </si>
  <si>
    <t>9*3*0,2</t>
  </si>
  <si>
    <t>1321700603</t>
  </si>
  <si>
    <t>-864793820</t>
  </si>
  <si>
    <t>-394781891</t>
  </si>
  <si>
    <t>1951724213</t>
  </si>
  <si>
    <t>511769212</t>
  </si>
  <si>
    <t>1605046284</t>
  </si>
  <si>
    <t>-932163116</t>
  </si>
  <si>
    <t>-1173546879</t>
  </si>
  <si>
    <t>980893413</t>
  </si>
  <si>
    <t>-612103708</t>
  </si>
  <si>
    <t>-1415812456</t>
  </si>
  <si>
    <t>-492919125</t>
  </si>
  <si>
    <t>6,65+5,77+5,03+3,53</t>
  </si>
  <si>
    <t>535087398</t>
  </si>
  <si>
    <t>-2018887446</t>
  </si>
  <si>
    <t>0,6*1,6*4</t>
  </si>
  <si>
    <t>-1597702677</t>
  </si>
  <si>
    <t>141728299</t>
  </si>
  <si>
    <t>-1923620224</t>
  </si>
  <si>
    <t>1426480542</t>
  </si>
  <si>
    <t>705932568</t>
  </si>
  <si>
    <t>10,8*0,6</t>
  </si>
  <si>
    <t>288592899</t>
  </si>
  <si>
    <t>10,8*0,6*1,6+2,92</t>
  </si>
  <si>
    <t>-9891532</t>
  </si>
  <si>
    <t>23*0,3</t>
  </si>
  <si>
    <t>1924251264</t>
  </si>
  <si>
    <t>966456R</t>
  </si>
  <si>
    <t>demontáž a montáž zábradlí na koruně zdi</t>
  </si>
  <si>
    <t>722999992</t>
  </si>
  <si>
    <t>1083524857</t>
  </si>
  <si>
    <t>613786184</t>
  </si>
  <si>
    <t>523601409</t>
  </si>
  <si>
    <t>993932623</t>
  </si>
  <si>
    <t>23+10,8*2,3</t>
  </si>
  <si>
    <t>10,8*1,2</t>
  </si>
  <si>
    <t>-1695765489</t>
  </si>
  <si>
    <t>60,8*0,00032 'Přepočtené koeficientem množství</t>
  </si>
  <si>
    <t>232838560</t>
  </si>
  <si>
    <t>60,2*2</t>
  </si>
  <si>
    <t>1731941825</t>
  </si>
  <si>
    <t>120,4*0,00045 'Přepočtené koeficientem množství</t>
  </si>
  <si>
    <t>835271745</t>
  </si>
  <si>
    <t>-1318810868</t>
  </si>
  <si>
    <t>24,8*1,1655 'Přepočtené koeficientem množství</t>
  </si>
  <si>
    <t>-574443931</t>
  </si>
  <si>
    <t>2017418173</t>
  </si>
  <si>
    <t xml:space="preserve">Poznámka k položce:_x000d_
obnažení kabelu 5 bm od mostu před zahájením stavby, posunutí 0,5 m od mostu včetně ocelové chráničky, pod dokončení stavby návrat na původní místo, zasypání obnažení části. </t>
  </si>
  <si>
    <t>04 - SO 204 C-M-10</t>
  </si>
  <si>
    <t>890295318</t>
  </si>
  <si>
    <t>36+11</t>
  </si>
  <si>
    <t>-861173475</t>
  </si>
  <si>
    <t>-601303136</t>
  </si>
  <si>
    <t>608219881</t>
  </si>
  <si>
    <t>2131211097</t>
  </si>
  <si>
    <t>-2105012666</t>
  </si>
  <si>
    <t>2,9*1,3*7</t>
  </si>
  <si>
    <t>2,9*1,3*10</t>
  </si>
  <si>
    <t>0,6*8+1,9*0,6*9</t>
  </si>
  <si>
    <t>674511196</t>
  </si>
  <si>
    <t>9*2*0,3</t>
  </si>
  <si>
    <t>1975660441</t>
  </si>
  <si>
    <t>-67116705</t>
  </si>
  <si>
    <t>-753433515</t>
  </si>
  <si>
    <t>1906791744</t>
  </si>
  <si>
    <t>64+5,4</t>
  </si>
  <si>
    <t>-1137322488</t>
  </si>
  <si>
    <t>575278374</t>
  </si>
  <si>
    <t>-775941767</t>
  </si>
  <si>
    <t>32*2,1 'Přepočtené koeficientem množství</t>
  </si>
  <si>
    <t>-1027265763</t>
  </si>
  <si>
    <t>8*0,2*0,25</t>
  </si>
  <si>
    <t>-1287276187</t>
  </si>
  <si>
    <t>-622999849</t>
  </si>
  <si>
    <t>-719577838</t>
  </si>
  <si>
    <t>1,2*(9,4+6,5)*0,1</t>
  </si>
  <si>
    <t>1293195614</t>
  </si>
  <si>
    <t>1158293922</t>
  </si>
  <si>
    <t>1*0,9*6,327</t>
  </si>
  <si>
    <t>1*0,9*9,295</t>
  </si>
  <si>
    <t>-1805731061</t>
  </si>
  <si>
    <t>2*0,9*6,327</t>
  </si>
  <si>
    <t>1*0,9*9,292</t>
  </si>
  <si>
    <t>1270848048</t>
  </si>
  <si>
    <t>-98913435</t>
  </si>
  <si>
    <t>1,58248*0,2</t>
  </si>
  <si>
    <t>1003008476</t>
  </si>
  <si>
    <t>0,948*0,2</t>
  </si>
  <si>
    <t>-1765031227</t>
  </si>
  <si>
    <t>1,9*0,5*4</t>
  </si>
  <si>
    <t>869522006</t>
  </si>
  <si>
    <t>(0,6+0,85)/2*1,931*6,327</t>
  </si>
  <si>
    <t>(0,6+0,85)/2*1,889*9,295</t>
  </si>
  <si>
    <t>-921790309</t>
  </si>
  <si>
    <t>2*1,931*6,327</t>
  </si>
  <si>
    <t>2*1,889*9,295</t>
  </si>
  <si>
    <t>(0,6+0,85)/2*(1,889+1,931)*2</t>
  </si>
  <si>
    <t>-1508177459</t>
  </si>
  <si>
    <t>-530051677</t>
  </si>
  <si>
    <t>723182567</t>
  </si>
  <si>
    <t>-198989909</t>
  </si>
  <si>
    <t>2,77+4,52</t>
  </si>
  <si>
    <t>-1284702259</t>
  </si>
  <si>
    <t>1630994816</t>
  </si>
  <si>
    <t>(6,327+9,295)/2*(3,044+4,861)/2*0,3</t>
  </si>
  <si>
    <t>0,3*(4,861+3,044)*0,1</t>
  </si>
  <si>
    <t>1022985469</t>
  </si>
  <si>
    <t>(9,295+6,327)*0,3</t>
  </si>
  <si>
    <t>(3,044+4,861)*0,5</t>
  </si>
  <si>
    <t>1175152524</t>
  </si>
  <si>
    <t>844743844</t>
  </si>
  <si>
    <t>1,58248*0,6</t>
  </si>
  <si>
    <t>800117348</t>
  </si>
  <si>
    <t>0,948*0,6</t>
  </si>
  <si>
    <t>-137115020</t>
  </si>
  <si>
    <t>(6,327+9,295)/2*(3,044+4,861)/2</t>
  </si>
  <si>
    <t>-140227464</t>
  </si>
  <si>
    <t>30,873*1,1 'Přepočtené koeficientem množství</t>
  </si>
  <si>
    <t>1338157962</t>
  </si>
  <si>
    <t>30,873-(4,861+3,044)*0,3</t>
  </si>
  <si>
    <t>-1744964493</t>
  </si>
  <si>
    <t>9*2*0,2</t>
  </si>
  <si>
    <t>385747294</t>
  </si>
  <si>
    <t>1337508540</t>
  </si>
  <si>
    <t>-1869168968</t>
  </si>
  <si>
    <t>-23411112</t>
  </si>
  <si>
    <t>1886970159</t>
  </si>
  <si>
    <t>-858347748</t>
  </si>
  <si>
    <t>1799648265</t>
  </si>
  <si>
    <t>-1097325306</t>
  </si>
  <si>
    <t>-890454477</t>
  </si>
  <si>
    <t>-1841201466</t>
  </si>
  <si>
    <t>-1209989643</t>
  </si>
  <si>
    <t>1882045591</t>
  </si>
  <si>
    <t>8+9,3+6,4+3,2</t>
  </si>
  <si>
    <t>-1560371396</t>
  </si>
  <si>
    <t>1975014190</t>
  </si>
  <si>
    <t>1,9*0,8*4</t>
  </si>
  <si>
    <t>1956603221</t>
  </si>
  <si>
    <t>-843734980</t>
  </si>
  <si>
    <t>-1178193672</t>
  </si>
  <si>
    <t>-1806997328</t>
  </si>
  <si>
    <t>5*2 'Přepočtené koeficientem množství</t>
  </si>
  <si>
    <t>-1721941706</t>
  </si>
  <si>
    <t>0,6*16</t>
  </si>
  <si>
    <t>1556631315</t>
  </si>
  <si>
    <t>1,9*0,6*16</t>
  </si>
  <si>
    <t>922895893</t>
  </si>
  <si>
    <t>30*0,3</t>
  </si>
  <si>
    <t>1240158157</t>
  </si>
  <si>
    <t>2076220317</t>
  </si>
  <si>
    <t>-1654883848</t>
  </si>
  <si>
    <t>269914712</t>
  </si>
  <si>
    <t>-1564470503</t>
  </si>
  <si>
    <t>1064342804</t>
  </si>
  <si>
    <t>-159365261</t>
  </si>
  <si>
    <t>3,2*(6,327+9,295)</t>
  </si>
  <si>
    <t>1,2*(6,327+9,295)</t>
  </si>
  <si>
    <t>529393608</t>
  </si>
  <si>
    <t>98,736*0,00032 'Přepočtené koeficientem množství</t>
  </si>
  <si>
    <t>-1511595772</t>
  </si>
  <si>
    <t>98,736*2</t>
  </si>
  <si>
    <t>-1308420131</t>
  </si>
  <si>
    <t>197,472*0,00045 'Přepočtené koeficientem množství</t>
  </si>
  <si>
    <t>1043540644</t>
  </si>
  <si>
    <t>212633875</t>
  </si>
  <si>
    <t>49,99*1,1655 'Přepočtené koeficientem množství</t>
  </si>
  <si>
    <t>1220098776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</si>
  <si>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</si>
  <si>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</si>
  <si>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</si>
  <si>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</si>
  <si>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</si>
  <si>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</si>
  <si>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</si>
  <si>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</si>
  <si>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</si>
  <si>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</si>
  <si>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CS ÚRS 2021 02</t>
  </si>
  <si>
    <t>1024</t>
  </si>
  <si>
    <t>-2119302914</t>
  </si>
  <si>
    <t>012203000</t>
  </si>
  <si>
    <t>Geodetické práce při provádění stavby</t>
  </si>
  <si>
    <t>-368000675</t>
  </si>
  <si>
    <t>012303000</t>
  </si>
  <si>
    <t>Geodetické práce po výstavbě - zaměření, geometrický plán</t>
  </si>
  <si>
    <t>-436841552</t>
  </si>
  <si>
    <t>013203000</t>
  </si>
  <si>
    <t>Dokumentace stavby - 1HMP</t>
  </si>
  <si>
    <t>-1480196159</t>
  </si>
  <si>
    <t>013244000</t>
  </si>
  <si>
    <t xml:space="preserve">Dokumentace realizační a  dílenská</t>
  </si>
  <si>
    <t>-676209007</t>
  </si>
  <si>
    <t>013254000</t>
  </si>
  <si>
    <t>Dokumentace skutečného provedení stavby</t>
  </si>
  <si>
    <t>-1971511736</t>
  </si>
  <si>
    <t>01325400R</t>
  </si>
  <si>
    <t>mostní list</t>
  </si>
  <si>
    <t>1866153923</t>
  </si>
  <si>
    <t>VRN3</t>
  </si>
  <si>
    <t>Zařízení staveniště</t>
  </si>
  <si>
    <t>032403000</t>
  </si>
  <si>
    <t>Provizorní komunikace - lávka pro pěší</t>
  </si>
  <si>
    <t>-208870823</t>
  </si>
  <si>
    <t>Provizorní komunikace</t>
  </si>
  <si>
    <t>Poznámka k položce:_x000d_
montáž, demontáž, pronájem po celou dobu stavby</t>
  </si>
  <si>
    <t>032903000</t>
  </si>
  <si>
    <t>Náklady na provoz a údržbu vybavení staveniště</t>
  </si>
  <si>
    <t>650570608</t>
  </si>
  <si>
    <t>Zařízení staveniště vybavení staveniště náklady na provoz a údržbu vybavení staveniště</t>
  </si>
  <si>
    <t>03420300R</t>
  </si>
  <si>
    <t>vytyčení a ochrana sítí</t>
  </si>
  <si>
    <t>500250465</t>
  </si>
  <si>
    <t>Poznámka k položce:_x000d_
zajištění chráničky po dobu výstavby</t>
  </si>
  <si>
    <t>034403000</t>
  </si>
  <si>
    <t>Dopravní značení na staveništi</t>
  </si>
  <si>
    <t>301732459</t>
  </si>
  <si>
    <t>Zařízení staveniště zabezpečení staveniště dopravní značení na staveništi vč. světelné signalizace</t>
  </si>
  <si>
    <t>VRN4</t>
  </si>
  <si>
    <t>Inženýrská činnost</t>
  </si>
  <si>
    <t>042903000</t>
  </si>
  <si>
    <t>Ostatní posudky - DIO</t>
  </si>
  <si>
    <t>-219793022</t>
  </si>
  <si>
    <t>042903000R</t>
  </si>
  <si>
    <t>Ostatní posudky - havarijní a povodňový plán</t>
  </si>
  <si>
    <t>1871264043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</si>
</sst>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20220207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mostků Šluknov v Císařském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7. 2. 2022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ROUND(SUM(AG95:AG99),2)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ROUND(SUM(AS95:AS99),2)</f>
        <v>0</v>
      </c>
      <c r="AT94" s="113">
        <f>ROUND(SUM(AV94:AW94),2)</f>
        <v>0</v>
      </c>
      <c r="AU94" s="114">
        <f>ROUND(SUM(AU95:AU99),5)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ROUND(SUM(AZ95:AZ99),2)</f>
        <v>0</v>
      </c>
      <c r="BA94" s="113">
        <f>ROUND(SUM(BA95:BA99),2)</f>
        <v>0</v>
      </c>
      <c r="BB94" s="113">
        <f>ROUND(SUM(BB95:BB99),2)</f>
        <v>0</v>
      </c>
      <c r="BC94" s="113">
        <f>ROUND(SUM(BC95:BC99),2)</f>
        <v>0</v>
      </c>
      <c r="BD94" s="115">
        <f>ROUND(SUM(BD95:BD99),2)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SO 201 C-M-16'!J30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'01 - SO 201 C-M-16'!P128</f>
        <v>0</v>
      </c>
      <c r="AV95" s="127">
        <f>'01 - SO 201 C-M-16'!J33</f>
        <v>0</v>
      </c>
      <c r="AW95" s="127">
        <f>'01 - SO 201 C-M-16'!J34</f>
        <v>0</v>
      </c>
      <c r="AX95" s="127">
        <f>'01 - SO 201 C-M-16'!J35</f>
        <v>0</v>
      </c>
      <c r="AY95" s="127">
        <f>'01 - SO 201 C-M-16'!J36</f>
        <v>0</v>
      </c>
      <c r="AZ95" s="127">
        <f>'01 - SO 201 C-M-16'!F33</f>
        <v>0</v>
      </c>
      <c r="BA95" s="127">
        <f>'01 - SO 201 C-M-16'!F34</f>
        <v>0</v>
      </c>
      <c r="BB95" s="127">
        <f>'01 - SO 201 C-M-16'!F35</f>
        <v>0</v>
      </c>
      <c r="BC95" s="127">
        <f>'01 - SO 201 C-M-16'!F36</f>
        <v>0</v>
      </c>
      <c r="BD95" s="129">
        <f>'01 - SO 201 C-M-16'!F37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SO 202 C-M-13'!J30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'02 - SO 202 C-M-13'!P129</f>
        <v>0</v>
      </c>
      <c r="AV96" s="127">
        <f>'02 - SO 202 C-M-13'!J33</f>
        <v>0</v>
      </c>
      <c r="AW96" s="127">
        <f>'02 - SO 202 C-M-13'!J34</f>
        <v>0</v>
      </c>
      <c r="AX96" s="127">
        <f>'02 - SO 202 C-M-13'!J35</f>
        <v>0</v>
      </c>
      <c r="AY96" s="127">
        <f>'02 - SO 202 C-M-13'!J36</f>
        <v>0</v>
      </c>
      <c r="AZ96" s="127">
        <f>'02 - SO 202 C-M-13'!F33</f>
        <v>0</v>
      </c>
      <c r="BA96" s="127">
        <f>'02 - SO 202 C-M-13'!F34</f>
        <v>0</v>
      </c>
      <c r="BB96" s="127">
        <f>'02 - SO 202 C-M-13'!F35</f>
        <v>0</v>
      </c>
      <c r="BC96" s="127">
        <f>'02 - SO 202 C-M-13'!F36</f>
        <v>0</v>
      </c>
      <c r="BD96" s="129">
        <f>'02 - SO 202 C-M-13'!F37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SO 203 C-M-12'!J30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'03 - SO 203 C-M-12'!P128</f>
        <v>0</v>
      </c>
      <c r="AV97" s="127">
        <f>'03 - SO 203 C-M-12'!J33</f>
        <v>0</v>
      </c>
      <c r="AW97" s="127">
        <f>'03 - SO 203 C-M-12'!J34</f>
        <v>0</v>
      </c>
      <c r="AX97" s="127">
        <f>'03 - SO 203 C-M-12'!J35</f>
        <v>0</v>
      </c>
      <c r="AY97" s="127">
        <f>'03 - SO 203 C-M-12'!J36</f>
        <v>0</v>
      </c>
      <c r="AZ97" s="127">
        <f>'03 - SO 203 C-M-12'!F33</f>
        <v>0</v>
      </c>
      <c r="BA97" s="127">
        <f>'03 - SO 203 C-M-12'!F34</f>
        <v>0</v>
      </c>
      <c r="BB97" s="127">
        <f>'03 - SO 203 C-M-12'!F35</f>
        <v>0</v>
      </c>
      <c r="BC97" s="127">
        <f>'03 - SO 203 C-M-12'!F36</f>
        <v>0</v>
      </c>
      <c r="BD97" s="129">
        <f>'03 - SO 203 C-M-12'!F37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SO 204 C-M-10'!J30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26">
        <v>0</v>
      </c>
      <c r="AT98" s="127">
        <f>ROUND(SUM(AV98:AW98),2)</f>
        <v>0</v>
      </c>
      <c r="AU98" s="128">
        <f>'04 - SO 204 C-M-10'!P127</f>
        <v>0</v>
      </c>
      <c r="AV98" s="127">
        <f>'04 - SO 204 C-M-10'!J33</f>
        <v>0</v>
      </c>
      <c r="AW98" s="127">
        <f>'04 - SO 204 C-M-10'!J34</f>
        <v>0</v>
      </c>
      <c r="AX98" s="127">
        <f>'04 - SO 204 C-M-10'!J35</f>
        <v>0</v>
      </c>
      <c r="AY98" s="127">
        <f>'04 - SO 204 C-M-10'!J36</f>
        <v>0</v>
      </c>
      <c r="AZ98" s="127">
        <f>'04 - SO 204 C-M-10'!F33</f>
        <v>0</v>
      </c>
      <c r="BA98" s="127">
        <f>'04 - SO 204 C-M-10'!F34</f>
        <v>0</v>
      </c>
      <c r="BB98" s="127">
        <f>'04 - SO 204 C-M-10'!F35</f>
        <v>0</v>
      </c>
      <c r="BC98" s="127">
        <f>'04 - SO 204 C-M-10'!F36</f>
        <v>0</v>
      </c>
      <c r="BD98" s="129">
        <f>'04 - SO 204 C-M-10'!F37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7" customFormat="1" ht="16.5" customHeight="1">
      <c r="A99" s="118" t="s">
        <v>79</v>
      </c>
      <c r="B99" s="119"/>
      <c r="C99" s="120"/>
      <c r="D99" s="121" t="s">
        <v>95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'05 - VRN'!J30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31">
        <v>0</v>
      </c>
      <c r="AT99" s="132">
        <f>ROUND(SUM(AV99:AW99),2)</f>
        <v>0</v>
      </c>
      <c r="AU99" s="133">
        <f>'05 - VRN'!P120</f>
        <v>0</v>
      </c>
      <c r="AV99" s="132">
        <f>'05 - VRN'!J33</f>
        <v>0</v>
      </c>
      <c r="AW99" s="132">
        <f>'05 - VRN'!J34</f>
        <v>0</v>
      </c>
      <c r="AX99" s="132">
        <f>'05 - VRN'!J35</f>
        <v>0</v>
      </c>
      <c r="AY99" s="132">
        <f>'05 - VRN'!J36</f>
        <v>0</v>
      </c>
      <c r="AZ99" s="132">
        <f>'05 - VRN'!F33</f>
        <v>0</v>
      </c>
      <c r="BA99" s="132">
        <f>'05 - VRN'!F34</f>
        <v>0</v>
      </c>
      <c r="BB99" s="132">
        <f>'05 - VRN'!F35</f>
        <v>0</v>
      </c>
      <c r="BC99" s="132">
        <f>'05 - VRN'!F36</f>
        <v>0</v>
      </c>
      <c r="BD99" s="134">
        <f>'05 - VRN'!F37</f>
        <v>0</v>
      </c>
      <c r="BE99" s="7"/>
      <c r="BT99" s="130" t="s">
        <v>83</v>
      </c>
      <c r="BV99" s="130" t="s">
        <v>77</v>
      </c>
      <c r="BW99" s="130" t="s">
        <v>97</v>
      </c>
      <c r="BX99" s="130" t="s">
        <v>5</v>
      </c>
      <c r="CL99" s="130" t="s">
        <v>1</v>
      </c>
      <c r="CM99" s="130" t="s">
        <v>85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PNnn3lf81KP/YCz5Wyl4RKCkurqgH7htSPbC2Fd+rxoTG5BcN1cfDmEikYPNCgc4xI4p7RdKQPa7hH1nPaY+ZQ==" hashValue="v+j1WoscZx2v4K2FLJgATwVaoPw0xmrKm+D6dzwEpSwgF0ISIiZL/+6olnCKmIv7BoMfACJJYElpO+lm6AWjK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O 201 C-M-16'!C2" display="/"/>
    <hyperlink ref="A96" location="'02 - SO 202 C-M-13'!C2" display="/"/>
    <hyperlink ref="A97" location="'03 - SO 203 C-M-12'!C2" display="/"/>
    <hyperlink ref="A98" location="'04 - SO 204 C-M-10'!C2" display="/"/>
    <hyperlink ref="A99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mostků Šluknov v Císařském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ROUND((SUM(BE128:BE368)),  2)</f>
        <v>0</v>
      </c>
      <c r="G33" s="37"/>
      <c r="H33" s="37"/>
      <c r="I33" s="154">
        <v>0.20999999999999999</v>
      </c>
      <c r="J33" s="153">
        <f>ROUND(((SUM(BE128:BE368))*I33),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ROUND((SUM(BF128:BF368)),  2)</f>
        <v>0</v>
      </c>
      <c r="G34" s="37"/>
      <c r="H34" s="37"/>
      <c r="I34" s="154">
        <v>0.14999999999999999</v>
      </c>
      <c r="J34" s="153">
        <f>ROUND(((SUM(BF128:BF368))*I34),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ROUND((SUM(BG128:BG368)),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ROUND((SUM(BH128:BH368)),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ROUND((SUM(BI128:BI368)),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mostků Šluknov v Císařském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SO 201 C-M-16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8"/>
      <c r="C97" s="179"/>
      <c r="D97" s="180" t="s">
        <v>106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108</v>
      </c>
      <c r="E99" s="187"/>
      <c r="F99" s="187"/>
      <c r="G99" s="187"/>
      <c r="H99" s="187"/>
      <c r="I99" s="187"/>
      <c r="J99" s="188">
        <f>J169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109</v>
      </c>
      <c r="E100" s="187"/>
      <c r="F100" s="187"/>
      <c r="G100" s="187"/>
      <c r="H100" s="187"/>
      <c r="I100" s="187"/>
      <c r="J100" s="188">
        <f>J207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110</v>
      </c>
      <c r="E101" s="187"/>
      <c r="F101" s="187"/>
      <c r="G101" s="187"/>
      <c r="H101" s="187"/>
      <c r="I101" s="187"/>
      <c r="J101" s="188">
        <f>J236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111</v>
      </c>
      <c r="E102" s="187"/>
      <c r="F102" s="187"/>
      <c r="G102" s="187"/>
      <c r="H102" s="187"/>
      <c r="I102" s="187"/>
      <c r="J102" s="188">
        <f>J267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112</v>
      </c>
      <c r="E103" s="187"/>
      <c r="F103" s="187"/>
      <c r="G103" s="187"/>
      <c r="H103" s="187"/>
      <c r="I103" s="187"/>
      <c r="J103" s="188">
        <f>J279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113</v>
      </c>
      <c r="E104" s="187"/>
      <c r="F104" s="187"/>
      <c r="G104" s="187"/>
      <c r="H104" s="187"/>
      <c r="I104" s="187"/>
      <c r="J104" s="188">
        <f>J285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114</v>
      </c>
      <c r="E105" s="187"/>
      <c r="F105" s="187"/>
      <c r="G105" s="187"/>
      <c r="H105" s="187"/>
      <c r="I105" s="187"/>
      <c r="J105" s="188">
        <f>J336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115</v>
      </c>
      <c r="E106" s="187"/>
      <c r="F106" s="187"/>
      <c r="G106" s="187"/>
      <c r="H106" s="187"/>
      <c r="I106" s="187"/>
      <c r="J106" s="188">
        <f>J342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116</v>
      </c>
      <c r="E107" s="181"/>
      <c r="F107" s="181"/>
      <c r="G107" s="181"/>
      <c r="H107" s="181"/>
      <c r="I107" s="181"/>
      <c r="J107" s="182">
        <f>J345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117</v>
      </c>
      <c r="E108" s="187"/>
      <c r="F108" s="187"/>
      <c r="G108" s="187"/>
      <c r="H108" s="187"/>
      <c r="I108" s="187"/>
      <c r="J108" s="188">
        <f>J346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118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Oprava mostků Šluknov v Císařském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99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01 - SO 201 C-M-16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31" t="s">
        <v>22</v>
      </c>
      <c r="J122" s="78" t="str">
        <f>IF(J12="","",J12)</f>
        <v>7. 2. 2022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Město Šluknov</v>
      </c>
      <c r="G124" s="39"/>
      <c r="H124" s="39"/>
      <c r="I124" s="31" t="s">
        <v>30</v>
      </c>
      <c r="J124" s="35" t="str">
        <f>E21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32</v>
      </c>
      <c r="J125" s="35" t="str">
        <f>E24</f>
        <v>J. Nešněra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119</v>
      </c>
      <c r="D127" s="193" t="s">
        <v>60</v>
      </c>
      <c r="E127" s="193" t="s">
        <v>56</v>
      </c>
      <c r="F127" s="193" t="s">
        <v>57</v>
      </c>
      <c r="G127" s="193" t="s">
        <v>120</v>
      </c>
      <c r="H127" s="193" t="s">
        <v>121</v>
      </c>
      <c r="I127" s="193" t="s">
        <v>122</v>
      </c>
      <c r="J127" s="193" t="s">
        <v>103</v>
      </c>
      <c r="K127" s="194" t="s">
        <v>123</v>
      </c>
      <c r="L127" s="195"/>
      <c r="M127" s="99" t="s">
        <v>1</v>
      </c>
      <c r="N127" s="100" t="s">
        <v>39</v>
      </c>
      <c r="O127" s="100" t="s">
        <v>124</v>
      </c>
      <c r="P127" s="100" t="s">
        <v>125</v>
      </c>
      <c r="Q127" s="100" t="s">
        <v>126</v>
      </c>
      <c r="R127" s="100" t="s">
        <v>127</v>
      </c>
      <c r="S127" s="100" t="s">
        <v>128</v>
      </c>
      <c r="T127" s="101" t="s">
        <v>129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130</v>
      </c>
      <c r="D128" s="39"/>
      <c r="E128" s="39"/>
      <c r="F128" s="39"/>
      <c r="G128" s="39"/>
      <c r="H128" s="39"/>
      <c r="I128" s="39"/>
      <c r="J128" s="196">
        <f>BK128</f>
        <v>0</v>
      </c>
      <c r="K128" s="39"/>
      <c r="L128" s="43"/>
      <c r="M128" s="102"/>
      <c r="N128" s="197"/>
      <c r="O128" s="103"/>
      <c r="P128" s="198">
        <f>P129+P345</f>
        <v>0</v>
      </c>
      <c r="Q128" s="103"/>
      <c r="R128" s="198">
        <f>R129+R345</f>
        <v>84.530879580000004</v>
      </c>
      <c r="S128" s="103"/>
      <c r="T128" s="199">
        <f>T129+T345</f>
        <v>62.676520000000011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74</v>
      </c>
      <c r="AU128" s="16" t="s">
        <v>105</v>
      </c>
      <c r="BK128" s="200">
        <f>BK129+BK345</f>
        <v>0</v>
      </c>
    </row>
    <row r="129" s="12" customFormat="1" ht="25.92" customHeight="1">
      <c r="A129" s="12"/>
      <c r="B129" s="201"/>
      <c r="C129" s="202"/>
      <c r="D129" s="203" t="s">
        <v>74</v>
      </c>
      <c r="E129" s="204" t="s">
        <v>131</v>
      </c>
      <c r="F129" s="204" t="s">
        <v>132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P130+P169+P207+P236+P267+P279+P285+P336+P342</f>
        <v>0</v>
      </c>
      <c r="Q129" s="209"/>
      <c r="R129" s="210">
        <f>R130+R169+R207+R236+R267+R279+R285+R336+R342</f>
        <v>84.49848738</v>
      </c>
      <c r="S129" s="209"/>
      <c r="T129" s="211">
        <f>T130+T169+T207+T236+T267+T279+T285+T336+T342</f>
        <v>62.676520000000011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83</v>
      </c>
      <c r="AT129" s="213" t="s">
        <v>74</v>
      </c>
      <c r="AU129" s="213" t="s">
        <v>75</v>
      </c>
      <c r="AY129" s="212" t="s">
        <v>133</v>
      </c>
      <c r="BK129" s="214">
        <f>BK130+BK169+BK207+BK236+BK267+BK279+BK285+BK336+BK342</f>
        <v>0</v>
      </c>
    </row>
    <row r="130" s="12" customFormat="1" ht="22.8" customHeight="1">
      <c r="A130" s="12"/>
      <c r="B130" s="201"/>
      <c r="C130" s="202"/>
      <c r="D130" s="203" t="s">
        <v>74</v>
      </c>
      <c r="E130" s="215" t="s">
        <v>83</v>
      </c>
      <c r="F130" s="215" t="s">
        <v>134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SUM(P131:P168)</f>
        <v>0</v>
      </c>
      <c r="Q130" s="209"/>
      <c r="R130" s="210">
        <f>SUM(R131:R168)</f>
        <v>61.928820000000002</v>
      </c>
      <c r="S130" s="209"/>
      <c r="T130" s="211">
        <f>SUM(T131:T168)</f>
        <v>15.6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83</v>
      </c>
      <c r="AT130" s="213" t="s">
        <v>74</v>
      </c>
      <c r="AU130" s="213" t="s">
        <v>83</v>
      </c>
      <c r="AY130" s="212" t="s">
        <v>133</v>
      </c>
      <c r="BK130" s="214">
        <f>SUM(BK131:BK168)</f>
        <v>0</v>
      </c>
    </row>
    <row r="131" s="2" customFormat="1" ht="24.15" customHeight="1">
      <c r="A131" s="37"/>
      <c r="B131" s="38"/>
      <c r="C131" s="217" t="s">
        <v>83</v>
      </c>
      <c r="D131" s="217" t="s">
        <v>135</v>
      </c>
      <c r="E131" s="218" t="s">
        <v>136</v>
      </c>
      <c r="F131" s="219" t="s">
        <v>137</v>
      </c>
      <c r="G131" s="220" t="s">
        <v>138</v>
      </c>
      <c r="H131" s="221">
        <v>30</v>
      </c>
      <c r="I131" s="222"/>
      <c r="J131" s="223">
        <f>ROUND(I131*H131,2)</f>
        <v>0</v>
      </c>
      <c r="K131" s="219" t="s">
        <v>139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0.29999999999999999</v>
      </c>
      <c r="T131" s="227">
        <f>S131*H131</f>
        <v>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140</v>
      </c>
      <c r="AT131" s="228" t="s">
        <v>135</v>
      </c>
      <c r="AU131" s="228" t="s">
        <v>85</v>
      </c>
      <c r="AY131" s="16" t="s">
        <v>133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140</v>
      </c>
      <c r="BM131" s="228" t="s">
        <v>141</v>
      </c>
    </row>
    <row r="132" s="2" customFormat="1">
      <c r="A132" s="37"/>
      <c r="B132" s="38"/>
      <c r="C132" s="39"/>
      <c r="D132" s="230" t="s">
        <v>142</v>
      </c>
      <c r="E132" s="39"/>
      <c r="F132" s="231" t="s">
        <v>143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142</v>
      </c>
      <c r="AU132" s="16" t="s">
        <v>85</v>
      </c>
    </row>
    <row r="133" s="2" customFormat="1" ht="24.15" customHeight="1">
      <c r="A133" s="37"/>
      <c r="B133" s="38"/>
      <c r="C133" s="217" t="s">
        <v>85</v>
      </c>
      <c r="D133" s="217" t="s">
        <v>135</v>
      </c>
      <c r="E133" s="218" t="s">
        <v>144</v>
      </c>
      <c r="F133" s="219" t="s">
        <v>145</v>
      </c>
      <c r="G133" s="220" t="s">
        <v>138</v>
      </c>
      <c r="H133" s="221">
        <v>30</v>
      </c>
      <c r="I133" s="222"/>
      <c r="J133" s="223">
        <f>ROUND(I133*H133,2)</f>
        <v>0</v>
      </c>
      <c r="K133" s="219" t="s">
        <v>139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0.22</v>
      </c>
      <c r="T133" s="227">
        <f>S133*H133</f>
        <v>6.5999999999999996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140</v>
      </c>
      <c r="AT133" s="228" t="s">
        <v>135</v>
      </c>
      <c r="AU133" s="228" t="s">
        <v>85</v>
      </c>
      <c r="AY133" s="16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140</v>
      </c>
      <c r="BM133" s="228" t="s">
        <v>146</v>
      </c>
    </row>
    <row r="134" s="2" customFormat="1">
      <c r="A134" s="37"/>
      <c r="B134" s="38"/>
      <c r="C134" s="39"/>
      <c r="D134" s="230" t="s">
        <v>142</v>
      </c>
      <c r="E134" s="39"/>
      <c r="F134" s="231" t="s">
        <v>147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85</v>
      </c>
    </row>
    <row r="135" s="2" customFormat="1" ht="16.5" customHeight="1">
      <c r="A135" s="37"/>
      <c r="B135" s="38"/>
      <c r="C135" s="217" t="s">
        <v>148</v>
      </c>
      <c r="D135" s="217" t="s">
        <v>135</v>
      </c>
      <c r="E135" s="218" t="s">
        <v>149</v>
      </c>
      <c r="F135" s="219" t="s">
        <v>150</v>
      </c>
      <c r="G135" s="220" t="s">
        <v>151</v>
      </c>
      <c r="H135" s="221">
        <v>9</v>
      </c>
      <c r="I135" s="222"/>
      <c r="J135" s="223">
        <f>ROUND(I135*H135,2)</f>
        <v>0</v>
      </c>
      <c r="K135" s="219" t="s">
        <v>139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0.026980000000000001</v>
      </c>
      <c r="R135" s="226">
        <f>Q135*H135</f>
        <v>0.24282000000000001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140</v>
      </c>
      <c r="AT135" s="228" t="s">
        <v>135</v>
      </c>
      <c r="AU135" s="228" t="s">
        <v>85</v>
      </c>
      <c r="AY135" s="16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140</v>
      </c>
      <c r="BM135" s="228" t="s">
        <v>152</v>
      </c>
    </row>
    <row r="136" s="2" customFormat="1">
      <c r="A136" s="37"/>
      <c r="B136" s="38"/>
      <c r="C136" s="39"/>
      <c r="D136" s="230" t="s">
        <v>142</v>
      </c>
      <c r="E136" s="39"/>
      <c r="F136" s="231" t="s">
        <v>153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142</v>
      </c>
      <c r="AU136" s="16" t="s">
        <v>85</v>
      </c>
    </row>
    <row r="137" s="2" customFormat="1" ht="24.15" customHeight="1">
      <c r="A137" s="37"/>
      <c r="B137" s="38"/>
      <c r="C137" s="217" t="s">
        <v>140</v>
      </c>
      <c r="D137" s="217" t="s">
        <v>135</v>
      </c>
      <c r="E137" s="218" t="s">
        <v>154</v>
      </c>
      <c r="F137" s="219" t="s">
        <v>155</v>
      </c>
      <c r="G137" s="220" t="s">
        <v>156</v>
      </c>
      <c r="H137" s="221">
        <v>200</v>
      </c>
      <c r="I137" s="222"/>
      <c r="J137" s="223">
        <f>ROUND(I137*H137,2)</f>
        <v>0</v>
      </c>
      <c r="K137" s="219" t="s">
        <v>139</v>
      </c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3.0000000000000001E-05</v>
      </c>
      <c r="R137" s="226">
        <f>Q137*H137</f>
        <v>0.0060000000000000001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140</v>
      </c>
      <c r="AT137" s="228" t="s">
        <v>135</v>
      </c>
      <c r="AU137" s="228" t="s">
        <v>85</v>
      </c>
      <c r="AY137" s="16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140</v>
      </c>
      <c r="BM137" s="228" t="s">
        <v>157</v>
      </c>
    </row>
    <row r="138" s="2" customFormat="1">
      <c r="A138" s="37"/>
      <c r="B138" s="38"/>
      <c r="C138" s="39"/>
      <c r="D138" s="230" t="s">
        <v>142</v>
      </c>
      <c r="E138" s="39"/>
      <c r="F138" s="231" t="s">
        <v>158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142</v>
      </c>
      <c r="AU138" s="16" t="s">
        <v>85</v>
      </c>
    </row>
    <row r="139" s="2" customFormat="1" ht="24.15" customHeight="1">
      <c r="A139" s="37"/>
      <c r="B139" s="38"/>
      <c r="C139" s="217" t="s">
        <v>159</v>
      </c>
      <c r="D139" s="217" t="s">
        <v>135</v>
      </c>
      <c r="E139" s="218" t="s">
        <v>160</v>
      </c>
      <c r="F139" s="219" t="s">
        <v>161</v>
      </c>
      <c r="G139" s="220" t="s">
        <v>162</v>
      </c>
      <c r="H139" s="221">
        <v>60</v>
      </c>
      <c r="I139" s="222"/>
      <c r="J139" s="223">
        <f>ROUND(I139*H139,2)</f>
        <v>0</v>
      </c>
      <c r="K139" s="219" t="s">
        <v>139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140</v>
      </c>
      <c r="AT139" s="228" t="s">
        <v>135</v>
      </c>
      <c r="AU139" s="228" t="s">
        <v>85</v>
      </c>
      <c r="AY139" s="16" t="s">
        <v>133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140</v>
      </c>
      <c r="BM139" s="228" t="s">
        <v>163</v>
      </c>
    </row>
    <row r="140" s="2" customFormat="1">
      <c r="A140" s="37"/>
      <c r="B140" s="38"/>
      <c r="C140" s="39"/>
      <c r="D140" s="230" t="s">
        <v>142</v>
      </c>
      <c r="E140" s="39"/>
      <c r="F140" s="231" t="s">
        <v>164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142</v>
      </c>
      <c r="AU140" s="16" t="s">
        <v>85</v>
      </c>
    </row>
    <row r="141" s="2" customFormat="1" ht="33" customHeight="1">
      <c r="A141" s="37"/>
      <c r="B141" s="38"/>
      <c r="C141" s="217" t="s">
        <v>165</v>
      </c>
      <c r="D141" s="217" t="s">
        <v>135</v>
      </c>
      <c r="E141" s="218" t="s">
        <v>166</v>
      </c>
      <c r="F141" s="219" t="s">
        <v>167</v>
      </c>
      <c r="G141" s="220" t="s">
        <v>168</v>
      </c>
      <c r="H141" s="221">
        <v>51</v>
      </c>
      <c r="I141" s="222"/>
      <c r="J141" s="223">
        <f>ROUND(I141*H141,2)</f>
        <v>0</v>
      </c>
      <c r="K141" s="219" t="s">
        <v>139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140</v>
      </c>
      <c r="AT141" s="228" t="s">
        <v>135</v>
      </c>
      <c r="AU141" s="228" t="s">
        <v>85</v>
      </c>
      <c r="AY141" s="16" t="s">
        <v>133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140</v>
      </c>
      <c r="BM141" s="228" t="s">
        <v>169</v>
      </c>
    </row>
    <row r="142" s="2" customFormat="1">
      <c r="A142" s="37"/>
      <c r="B142" s="38"/>
      <c r="C142" s="39"/>
      <c r="D142" s="230" t="s">
        <v>142</v>
      </c>
      <c r="E142" s="39"/>
      <c r="F142" s="231" t="s">
        <v>170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142</v>
      </c>
      <c r="AU142" s="16" t="s">
        <v>85</v>
      </c>
    </row>
    <row r="143" s="13" customFormat="1">
      <c r="A143" s="13"/>
      <c r="B143" s="235"/>
      <c r="C143" s="236"/>
      <c r="D143" s="230" t="s">
        <v>171</v>
      </c>
      <c r="E143" s="237" t="s">
        <v>1</v>
      </c>
      <c r="F143" s="238" t="s">
        <v>172</v>
      </c>
      <c r="G143" s="236"/>
      <c r="H143" s="239">
        <v>21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171</v>
      </c>
      <c r="AU143" s="245" t="s">
        <v>85</v>
      </c>
      <c r="AV143" s="13" t="s">
        <v>85</v>
      </c>
      <c r="AW143" s="13" t="s">
        <v>31</v>
      </c>
      <c r="AX143" s="13" t="s">
        <v>75</v>
      </c>
      <c r="AY143" s="245" t="s">
        <v>133</v>
      </c>
    </row>
    <row r="144" s="13" customFormat="1">
      <c r="A144" s="13"/>
      <c r="B144" s="235"/>
      <c r="C144" s="236"/>
      <c r="D144" s="230" t="s">
        <v>171</v>
      </c>
      <c r="E144" s="237" t="s">
        <v>1</v>
      </c>
      <c r="F144" s="238" t="s">
        <v>173</v>
      </c>
      <c r="G144" s="236"/>
      <c r="H144" s="239">
        <v>15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171</v>
      </c>
      <c r="AU144" s="245" t="s">
        <v>85</v>
      </c>
      <c r="AV144" s="13" t="s">
        <v>85</v>
      </c>
      <c r="AW144" s="13" t="s">
        <v>31</v>
      </c>
      <c r="AX144" s="13" t="s">
        <v>75</v>
      </c>
      <c r="AY144" s="245" t="s">
        <v>133</v>
      </c>
    </row>
    <row r="145" s="13" customFormat="1">
      <c r="A145" s="13"/>
      <c r="B145" s="235"/>
      <c r="C145" s="236"/>
      <c r="D145" s="230" t="s">
        <v>171</v>
      </c>
      <c r="E145" s="237" t="s">
        <v>1</v>
      </c>
      <c r="F145" s="238" t="s">
        <v>174</v>
      </c>
      <c r="G145" s="236"/>
      <c r="H145" s="239">
        <v>15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171</v>
      </c>
      <c r="AU145" s="245" t="s">
        <v>85</v>
      </c>
      <c r="AV145" s="13" t="s">
        <v>85</v>
      </c>
      <c r="AW145" s="13" t="s">
        <v>31</v>
      </c>
      <c r="AX145" s="13" t="s">
        <v>75</v>
      </c>
      <c r="AY145" s="245" t="s">
        <v>133</v>
      </c>
    </row>
    <row r="146" s="14" customFormat="1">
      <c r="A146" s="14"/>
      <c r="B146" s="246"/>
      <c r="C146" s="247"/>
      <c r="D146" s="230" t="s">
        <v>171</v>
      </c>
      <c r="E146" s="248" t="s">
        <v>1</v>
      </c>
      <c r="F146" s="249" t="s">
        <v>175</v>
      </c>
      <c r="G146" s="247"/>
      <c r="H146" s="250">
        <v>51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171</v>
      </c>
      <c r="AU146" s="256" t="s">
        <v>85</v>
      </c>
      <c r="AV146" s="14" t="s">
        <v>140</v>
      </c>
      <c r="AW146" s="14" t="s">
        <v>31</v>
      </c>
      <c r="AX146" s="14" t="s">
        <v>83</v>
      </c>
      <c r="AY146" s="256" t="s">
        <v>133</v>
      </c>
    </row>
    <row r="147" s="2" customFormat="1" ht="33" customHeight="1">
      <c r="A147" s="37"/>
      <c r="B147" s="38"/>
      <c r="C147" s="217" t="s">
        <v>176</v>
      </c>
      <c r="D147" s="217" t="s">
        <v>135</v>
      </c>
      <c r="E147" s="218" t="s">
        <v>177</v>
      </c>
      <c r="F147" s="219" t="s">
        <v>178</v>
      </c>
      <c r="G147" s="220" t="s">
        <v>168</v>
      </c>
      <c r="H147" s="221">
        <v>5.8499999999999996</v>
      </c>
      <c r="I147" s="222"/>
      <c r="J147" s="223">
        <f>ROUND(I147*H147,2)</f>
        <v>0</v>
      </c>
      <c r="K147" s="219" t="s">
        <v>139</v>
      </c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140</v>
      </c>
      <c r="AT147" s="228" t="s">
        <v>135</v>
      </c>
      <c r="AU147" s="228" t="s">
        <v>85</v>
      </c>
      <c r="AY147" s="16" t="s">
        <v>133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83</v>
      </c>
      <c r="BK147" s="229">
        <f>ROUND(I147*H147,2)</f>
        <v>0</v>
      </c>
      <c r="BL147" s="16" t="s">
        <v>140</v>
      </c>
      <c r="BM147" s="228" t="s">
        <v>179</v>
      </c>
    </row>
    <row r="148" s="2" customFormat="1">
      <c r="A148" s="37"/>
      <c r="B148" s="38"/>
      <c r="C148" s="39"/>
      <c r="D148" s="230" t="s">
        <v>142</v>
      </c>
      <c r="E148" s="39"/>
      <c r="F148" s="231" t="s">
        <v>180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142</v>
      </c>
      <c r="AU148" s="16" t="s">
        <v>85</v>
      </c>
    </row>
    <row r="149" s="13" customFormat="1">
      <c r="A149" s="13"/>
      <c r="B149" s="235"/>
      <c r="C149" s="236"/>
      <c r="D149" s="230" t="s">
        <v>171</v>
      </c>
      <c r="E149" s="237" t="s">
        <v>1</v>
      </c>
      <c r="F149" s="238" t="s">
        <v>181</v>
      </c>
      <c r="G149" s="236"/>
      <c r="H149" s="239">
        <v>5.8499999999999996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171</v>
      </c>
      <c r="AU149" s="245" t="s">
        <v>85</v>
      </c>
      <c r="AV149" s="13" t="s">
        <v>85</v>
      </c>
      <c r="AW149" s="13" t="s">
        <v>31</v>
      </c>
      <c r="AX149" s="13" t="s">
        <v>83</v>
      </c>
      <c r="AY149" s="245" t="s">
        <v>133</v>
      </c>
    </row>
    <row r="150" s="2" customFormat="1" ht="21.75" customHeight="1">
      <c r="A150" s="37"/>
      <c r="B150" s="38"/>
      <c r="C150" s="217" t="s">
        <v>182</v>
      </c>
      <c r="D150" s="217" t="s">
        <v>135</v>
      </c>
      <c r="E150" s="218" t="s">
        <v>183</v>
      </c>
      <c r="F150" s="219" t="s">
        <v>184</v>
      </c>
      <c r="G150" s="220" t="s">
        <v>168</v>
      </c>
      <c r="H150" s="221">
        <v>2.7999999999999998</v>
      </c>
      <c r="I150" s="222"/>
      <c r="J150" s="223">
        <f>ROUND(I150*H150,2)</f>
        <v>0</v>
      </c>
      <c r="K150" s="219" t="s">
        <v>139</v>
      </c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140</v>
      </c>
      <c r="AT150" s="228" t="s">
        <v>135</v>
      </c>
      <c r="AU150" s="228" t="s">
        <v>85</v>
      </c>
      <c r="AY150" s="16" t="s">
        <v>133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140</v>
      </c>
      <c r="BM150" s="228" t="s">
        <v>185</v>
      </c>
    </row>
    <row r="151" s="2" customFormat="1">
      <c r="A151" s="37"/>
      <c r="B151" s="38"/>
      <c r="C151" s="39"/>
      <c r="D151" s="230" t="s">
        <v>142</v>
      </c>
      <c r="E151" s="39"/>
      <c r="F151" s="231" t="s">
        <v>186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142</v>
      </c>
      <c r="AU151" s="16" t="s">
        <v>85</v>
      </c>
    </row>
    <row r="152" s="13" customFormat="1">
      <c r="A152" s="13"/>
      <c r="B152" s="235"/>
      <c r="C152" s="236"/>
      <c r="D152" s="230" t="s">
        <v>171</v>
      </c>
      <c r="E152" s="237" t="s">
        <v>1</v>
      </c>
      <c r="F152" s="238" t="s">
        <v>187</v>
      </c>
      <c r="G152" s="236"/>
      <c r="H152" s="239">
        <v>2.7999999999999998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171</v>
      </c>
      <c r="AU152" s="245" t="s">
        <v>85</v>
      </c>
      <c r="AV152" s="13" t="s">
        <v>85</v>
      </c>
      <c r="AW152" s="13" t="s">
        <v>31</v>
      </c>
      <c r="AX152" s="13" t="s">
        <v>83</v>
      </c>
      <c r="AY152" s="245" t="s">
        <v>133</v>
      </c>
    </row>
    <row r="153" s="2" customFormat="1" ht="16.5" customHeight="1">
      <c r="A153" s="37"/>
      <c r="B153" s="38"/>
      <c r="C153" s="257" t="s">
        <v>188</v>
      </c>
      <c r="D153" s="257" t="s">
        <v>189</v>
      </c>
      <c r="E153" s="258" t="s">
        <v>190</v>
      </c>
      <c r="F153" s="259" t="s">
        <v>191</v>
      </c>
      <c r="G153" s="260" t="s">
        <v>192</v>
      </c>
      <c r="H153" s="261">
        <v>5.8799999999999999</v>
      </c>
      <c r="I153" s="262"/>
      <c r="J153" s="263">
        <f>ROUND(I153*H153,2)</f>
        <v>0</v>
      </c>
      <c r="K153" s="259" t="s">
        <v>139</v>
      </c>
      <c r="L153" s="264"/>
      <c r="M153" s="265" t="s">
        <v>1</v>
      </c>
      <c r="N153" s="266" t="s">
        <v>40</v>
      </c>
      <c r="O153" s="90"/>
      <c r="P153" s="226">
        <f>O153*H153</f>
        <v>0</v>
      </c>
      <c r="Q153" s="226">
        <v>1</v>
      </c>
      <c r="R153" s="226">
        <f>Q153*H153</f>
        <v>5.8799999999999999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182</v>
      </c>
      <c r="AT153" s="228" t="s">
        <v>189</v>
      </c>
      <c r="AU153" s="228" t="s">
        <v>85</v>
      </c>
      <c r="AY153" s="16" t="s">
        <v>133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140</v>
      </c>
      <c r="BM153" s="228" t="s">
        <v>193</v>
      </c>
    </row>
    <row r="154" s="2" customFormat="1">
      <c r="A154" s="37"/>
      <c r="B154" s="38"/>
      <c r="C154" s="39"/>
      <c r="D154" s="230" t="s">
        <v>142</v>
      </c>
      <c r="E154" s="39"/>
      <c r="F154" s="231" t="s">
        <v>191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142</v>
      </c>
      <c r="AU154" s="16" t="s">
        <v>85</v>
      </c>
    </row>
    <row r="155" s="13" customFormat="1">
      <c r="A155" s="13"/>
      <c r="B155" s="235"/>
      <c r="C155" s="236"/>
      <c r="D155" s="230" t="s">
        <v>171</v>
      </c>
      <c r="E155" s="236"/>
      <c r="F155" s="238" t="s">
        <v>194</v>
      </c>
      <c r="G155" s="236"/>
      <c r="H155" s="239">
        <v>5.8799999999999999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171</v>
      </c>
      <c r="AU155" s="245" t="s">
        <v>85</v>
      </c>
      <c r="AV155" s="13" t="s">
        <v>85</v>
      </c>
      <c r="AW155" s="13" t="s">
        <v>4</v>
      </c>
      <c r="AX155" s="13" t="s">
        <v>83</v>
      </c>
      <c r="AY155" s="245" t="s">
        <v>133</v>
      </c>
    </row>
    <row r="156" s="2" customFormat="1" ht="24.15" customHeight="1">
      <c r="A156" s="37"/>
      <c r="B156" s="38"/>
      <c r="C156" s="217" t="s">
        <v>195</v>
      </c>
      <c r="D156" s="217" t="s">
        <v>135</v>
      </c>
      <c r="E156" s="218" t="s">
        <v>196</v>
      </c>
      <c r="F156" s="219" t="s">
        <v>197</v>
      </c>
      <c r="G156" s="220" t="s">
        <v>168</v>
      </c>
      <c r="H156" s="221">
        <v>2.7999999999999998</v>
      </c>
      <c r="I156" s="222"/>
      <c r="J156" s="223">
        <f>ROUND(I156*H156,2)</f>
        <v>0</v>
      </c>
      <c r="K156" s="219" t="s">
        <v>139</v>
      </c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140</v>
      </c>
      <c r="AT156" s="228" t="s">
        <v>135</v>
      </c>
      <c r="AU156" s="228" t="s">
        <v>85</v>
      </c>
      <c r="AY156" s="16" t="s">
        <v>133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83</v>
      </c>
      <c r="BK156" s="229">
        <f>ROUND(I156*H156,2)</f>
        <v>0</v>
      </c>
      <c r="BL156" s="16" t="s">
        <v>140</v>
      </c>
      <c r="BM156" s="228" t="s">
        <v>198</v>
      </c>
    </row>
    <row r="157" s="2" customFormat="1">
      <c r="A157" s="37"/>
      <c r="B157" s="38"/>
      <c r="C157" s="39"/>
      <c r="D157" s="230" t="s">
        <v>142</v>
      </c>
      <c r="E157" s="39"/>
      <c r="F157" s="231" t="s">
        <v>199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142</v>
      </c>
      <c r="AU157" s="16" t="s">
        <v>85</v>
      </c>
    </row>
    <row r="158" s="2" customFormat="1" ht="24.15" customHeight="1">
      <c r="A158" s="37"/>
      <c r="B158" s="38"/>
      <c r="C158" s="217" t="s">
        <v>200</v>
      </c>
      <c r="D158" s="217" t="s">
        <v>135</v>
      </c>
      <c r="E158" s="218" t="s">
        <v>201</v>
      </c>
      <c r="F158" s="219" t="s">
        <v>202</v>
      </c>
      <c r="G158" s="220" t="s">
        <v>168</v>
      </c>
      <c r="H158" s="221">
        <v>56.600000000000001</v>
      </c>
      <c r="I158" s="222"/>
      <c r="J158" s="223">
        <f>ROUND(I158*H158,2)</f>
        <v>0</v>
      </c>
      <c r="K158" s="219" t="s">
        <v>1</v>
      </c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140</v>
      </c>
      <c r="AT158" s="228" t="s">
        <v>135</v>
      </c>
      <c r="AU158" s="228" t="s">
        <v>85</v>
      </c>
      <c r="AY158" s="16" t="s">
        <v>133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83</v>
      </c>
      <c r="BK158" s="229">
        <f>ROUND(I158*H158,2)</f>
        <v>0</v>
      </c>
      <c r="BL158" s="16" t="s">
        <v>140</v>
      </c>
      <c r="BM158" s="228" t="s">
        <v>203</v>
      </c>
    </row>
    <row r="159" s="2" customFormat="1">
      <c r="A159" s="37"/>
      <c r="B159" s="38"/>
      <c r="C159" s="39"/>
      <c r="D159" s="230" t="s">
        <v>142</v>
      </c>
      <c r="E159" s="39"/>
      <c r="F159" s="231" t="s">
        <v>202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142</v>
      </c>
      <c r="AU159" s="16" t="s">
        <v>85</v>
      </c>
    </row>
    <row r="160" s="2" customFormat="1" ht="24.15" customHeight="1">
      <c r="A160" s="37"/>
      <c r="B160" s="38"/>
      <c r="C160" s="217" t="s">
        <v>204</v>
      </c>
      <c r="D160" s="217" t="s">
        <v>135</v>
      </c>
      <c r="E160" s="218" t="s">
        <v>205</v>
      </c>
      <c r="F160" s="219" t="s">
        <v>206</v>
      </c>
      <c r="G160" s="220" t="s">
        <v>168</v>
      </c>
      <c r="H160" s="221">
        <v>36</v>
      </c>
      <c r="I160" s="222"/>
      <c r="J160" s="223">
        <f>ROUND(I160*H160,2)</f>
        <v>0</v>
      </c>
      <c r="K160" s="219" t="s">
        <v>139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140</v>
      </c>
      <c r="AT160" s="228" t="s">
        <v>135</v>
      </c>
      <c r="AU160" s="228" t="s">
        <v>85</v>
      </c>
      <c r="AY160" s="16" t="s">
        <v>133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140</v>
      </c>
      <c r="BM160" s="228" t="s">
        <v>207</v>
      </c>
    </row>
    <row r="161" s="2" customFormat="1">
      <c r="A161" s="37"/>
      <c r="B161" s="38"/>
      <c r="C161" s="39"/>
      <c r="D161" s="230" t="s">
        <v>142</v>
      </c>
      <c r="E161" s="39"/>
      <c r="F161" s="231" t="s">
        <v>208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142</v>
      </c>
      <c r="AU161" s="16" t="s">
        <v>85</v>
      </c>
    </row>
    <row r="162" s="2" customFormat="1">
      <c r="A162" s="37"/>
      <c r="B162" s="38"/>
      <c r="C162" s="39"/>
      <c r="D162" s="230" t="s">
        <v>209</v>
      </c>
      <c r="E162" s="39"/>
      <c r="F162" s="267" t="s">
        <v>210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209</v>
      </c>
      <c r="AU162" s="16" t="s">
        <v>85</v>
      </c>
    </row>
    <row r="163" s="2" customFormat="1" ht="16.5" customHeight="1">
      <c r="A163" s="37"/>
      <c r="B163" s="38"/>
      <c r="C163" s="257" t="s">
        <v>211</v>
      </c>
      <c r="D163" s="257" t="s">
        <v>189</v>
      </c>
      <c r="E163" s="258" t="s">
        <v>212</v>
      </c>
      <c r="F163" s="259" t="s">
        <v>213</v>
      </c>
      <c r="G163" s="260" t="s">
        <v>192</v>
      </c>
      <c r="H163" s="261">
        <v>18</v>
      </c>
      <c r="I163" s="262"/>
      <c r="J163" s="263">
        <f>ROUND(I163*H163,2)</f>
        <v>0</v>
      </c>
      <c r="K163" s="259" t="s">
        <v>139</v>
      </c>
      <c r="L163" s="264"/>
      <c r="M163" s="265" t="s">
        <v>1</v>
      </c>
      <c r="N163" s="266" t="s">
        <v>40</v>
      </c>
      <c r="O163" s="90"/>
      <c r="P163" s="226">
        <f>O163*H163</f>
        <v>0</v>
      </c>
      <c r="Q163" s="226">
        <v>1</v>
      </c>
      <c r="R163" s="226">
        <f>Q163*H163</f>
        <v>18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182</v>
      </c>
      <c r="AT163" s="228" t="s">
        <v>189</v>
      </c>
      <c r="AU163" s="228" t="s">
        <v>85</v>
      </c>
      <c r="AY163" s="16" t="s">
        <v>133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83</v>
      </c>
      <c r="BK163" s="229">
        <f>ROUND(I163*H163,2)</f>
        <v>0</v>
      </c>
      <c r="BL163" s="16" t="s">
        <v>140</v>
      </c>
      <c r="BM163" s="228" t="s">
        <v>214</v>
      </c>
    </row>
    <row r="164" s="2" customFormat="1">
      <c r="A164" s="37"/>
      <c r="B164" s="38"/>
      <c r="C164" s="39"/>
      <c r="D164" s="230" t="s">
        <v>142</v>
      </c>
      <c r="E164" s="39"/>
      <c r="F164" s="231" t="s">
        <v>213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142</v>
      </c>
      <c r="AU164" s="16" t="s">
        <v>85</v>
      </c>
    </row>
    <row r="165" s="13" customFormat="1">
      <c r="A165" s="13"/>
      <c r="B165" s="235"/>
      <c r="C165" s="236"/>
      <c r="D165" s="230" t="s">
        <v>171</v>
      </c>
      <c r="E165" s="236"/>
      <c r="F165" s="238" t="s">
        <v>215</v>
      </c>
      <c r="G165" s="236"/>
      <c r="H165" s="239">
        <v>18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171</v>
      </c>
      <c r="AU165" s="245" t="s">
        <v>85</v>
      </c>
      <c r="AV165" s="13" t="s">
        <v>85</v>
      </c>
      <c r="AW165" s="13" t="s">
        <v>4</v>
      </c>
      <c r="AX165" s="13" t="s">
        <v>83</v>
      </c>
      <c r="AY165" s="245" t="s">
        <v>133</v>
      </c>
    </row>
    <row r="166" s="2" customFormat="1" ht="16.5" customHeight="1">
      <c r="A166" s="37"/>
      <c r="B166" s="38"/>
      <c r="C166" s="257" t="s">
        <v>216</v>
      </c>
      <c r="D166" s="257" t="s">
        <v>189</v>
      </c>
      <c r="E166" s="258" t="s">
        <v>190</v>
      </c>
      <c r="F166" s="259" t="s">
        <v>191</v>
      </c>
      <c r="G166" s="260" t="s">
        <v>192</v>
      </c>
      <c r="H166" s="261">
        <v>37.799999999999997</v>
      </c>
      <c r="I166" s="262"/>
      <c r="J166" s="263">
        <f>ROUND(I166*H166,2)</f>
        <v>0</v>
      </c>
      <c r="K166" s="259" t="s">
        <v>139</v>
      </c>
      <c r="L166" s="264"/>
      <c r="M166" s="265" t="s">
        <v>1</v>
      </c>
      <c r="N166" s="266" t="s">
        <v>40</v>
      </c>
      <c r="O166" s="90"/>
      <c r="P166" s="226">
        <f>O166*H166</f>
        <v>0</v>
      </c>
      <c r="Q166" s="226">
        <v>1</v>
      </c>
      <c r="R166" s="226">
        <f>Q166*H166</f>
        <v>37.799999999999997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182</v>
      </c>
      <c r="AT166" s="228" t="s">
        <v>189</v>
      </c>
      <c r="AU166" s="228" t="s">
        <v>85</v>
      </c>
      <c r="AY166" s="16" t="s">
        <v>133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83</v>
      </c>
      <c r="BK166" s="229">
        <f>ROUND(I166*H166,2)</f>
        <v>0</v>
      </c>
      <c r="BL166" s="16" t="s">
        <v>140</v>
      </c>
      <c r="BM166" s="228" t="s">
        <v>217</v>
      </c>
    </row>
    <row r="167" s="2" customFormat="1">
      <c r="A167" s="37"/>
      <c r="B167" s="38"/>
      <c r="C167" s="39"/>
      <c r="D167" s="230" t="s">
        <v>142</v>
      </c>
      <c r="E167" s="39"/>
      <c r="F167" s="231" t="s">
        <v>191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142</v>
      </c>
      <c r="AU167" s="16" t="s">
        <v>85</v>
      </c>
    </row>
    <row r="168" s="13" customFormat="1">
      <c r="A168" s="13"/>
      <c r="B168" s="235"/>
      <c r="C168" s="236"/>
      <c r="D168" s="230" t="s">
        <v>171</v>
      </c>
      <c r="E168" s="236"/>
      <c r="F168" s="238" t="s">
        <v>218</v>
      </c>
      <c r="G168" s="236"/>
      <c r="H168" s="239">
        <v>37.799999999999997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171</v>
      </c>
      <c r="AU168" s="245" t="s">
        <v>85</v>
      </c>
      <c r="AV168" s="13" t="s">
        <v>85</v>
      </c>
      <c r="AW168" s="13" t="s">
        <v>4</v>
      </c>
      <c r="AX168" s="13" t="s">
        <v>83</v>
      </c>
      <c r="AY168" s="245" t="s">
        <v>133</v>
      </c>
    </row>
    <row r="169" s="12" customFormat="1" ht="22.8" customHeight="1">
      <c r="A169" s="12"/>
      <c r="B169" s="201"/>
      <c r="C169" s="202"/>
      <c r="D169" s="203" t="s">
        <v>74</v>
      </c>
      <c r="E169" s="215" t="s">
        <v>85</v>
      </c>
      <c r="F169" s="215" t="s">
        <v>219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SUM(P170:P206)</f>
        <v>0</v>
      </c>
      <c r="Q169" s="209"/>
      <c r="R169" s="210">
        <f>SUM(R170:R206)</f>
        <v>3.1047109800000006</v>
      </c>
      <c r="S169" s="209"/>
      <c r="T169" s="211">
        <f>SUM(T170:T206)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83</v>
      </c>
      <c r="AT169" s="213" t="s">
        <v>74</v>
      </c>
      <c r="AU169" s="213" t="s">
        <v>83</v>
      </c>
      <c r="AY169" s="212" t="s">
        <v>133</v>
      </c>
      <c r="BK169" s="214">
        <f>SUM(BK170:BK206)</f>
        <v>0</v>
      </c>
    </row>
    <row r="170" s="2" customFormat="1" ht="21.75" customHeight="1">
      <c r="A170" s="37"/>
      <c r="B170" s="38"/>
      <c r="C170" s="217" t="s">
        <v>8</v>
      </c>
      <c r="D170" s="217" t="s">
        <v>135</v>
      </c>
      <c r="E170" s="218" t="s">
        <v>220</v>
      </c>
      <c r="F170" s="219" t="s">
        <v>221</v>
      </c>
      <c r="G170" s="220" t="s">
        <v>168</v>
      </c>
      <c r="H170" s="221">
        <v>0.65000000000000002</v>
      </c>
      <c r="I170" s="222"/>
      <c r="J170" s="223">
        <f>ROUND(I170*H170,2)</f>
        <v>0</v>
      </c>
      <c r="K170" s="219" t="s">
        <v>139</v>
      </c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140</v>
      </c>
      <c r="AT170" s="228" t="s">
        <v>135</v>
      </c>
      <c r="AU170" s="228" t="s">
        <v>85</v>
      </c>
      <c r="AY170" s="16" t="s">
        <v>133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140</v>
      </c>
      <c r="BM170" s="228" t="s">
        <v>222</v>
      </c>
    </row>
    <row r="171" s="2" customFormat="1">
      <c r="A171" s="37"/>
      <c r="B171" s="38"/>
      <c r="C171" s="39"/>
      <c r="D171" s="230" t="s">
        <v>142</v>
      </c>
      <c r="E171" s="39"/>
      <c r="F171" s="231" t="s">
        <v>221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142</v>
      </c>
      <c r="AU171" s="16" t="s">
        <v>85</v>
      </c>
    </row>
    <row r="172" s="13" customFormat="1">
      <c r="A172" s="13"/>
      <c r="B172" s="235"/>
      <c r="C172" s="236"/>
      <c r="D172" s="230" t="s">
        <v>171</v>
      </c>
      <c r="E172" s="237" t="s">
        <v>1</v>
      </c>
      <c r="F172" s="238" t="s">
        <v>223</v>
      </c>
      <c r="G172" s="236"/>
      <c r="H172" s="239">
        <v>0.65000000000000002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171</v>
      </c>
      <c r="AU172" s="245" t="s">
        <v>85</v>
      </c>
      <c r="AV172" s="13" t="s">
        <v>85</v>
      </c>
      <c r="AW172" s="13" t="s">
        <v>31</v>
      </c>
      <c r="AX172" s="13" t="s">
        <v>83</v>
      </c>
      <c r="AY172" s="245" t="s">
        <v>133</v>
      </c>
    </row>
    <row r="173" s="2" customFormat="1" ht="24.15" customHeight="1">
      <c r="A173" s="37"/>
      <c r="B173" s="38"/>
      <c r="C173" s="217" t="s">
        <v>224</v>
      </c>
      <c r="D173" s="217" t="s">
        <v>135</v>
      </c>
      <c r="E173" s="218" t="s">
        <v>225</v>
      </c>
      <c r="F173" s="219" t="s">
        <v>226</v>
      </c>
      <c r="G173" s="220" t="s">
        <v>151</v>
      </c>
      <c r="H173" s="221">
        <v>13</v>
      </c>
      <c r="I173" s="222"/>
      <c r="J173" s="223">
        <f>ROUND(I173*H173,2)</f>
        <v>0</v>
      </c>
      <c r="K173" s="219" t="s">
        <v>139</v>
      </c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0.00048000000000000001</v>
      </c>
      <c r="R173" s="226">
        <f>Q173*H173</f>
        <v>0.0062399999999999999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140</v>
      </c>
      <c r="AT173" s="228" t="s">
        <v>135</v>
      </c>
      <c r="AU173" s="228" t="s">
        <v>85</v>
      </c>
      <c r="AY173" s="16" t="s">
        <v>133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83</v>
      </c>
      <c r="BK173" s="229">
        <f>ROUND(I173*H173,2)</f>
        <v>0</v>
      </c>
      <c r="BL173" s="16" t="s">
        <v>140</v>
      </c>
      <c r="BM173" s="228" t="s">
        <v>227</v>
      </c>
    </row>
    <row r="174" s="2" customFormat="1">
      <c r="A174" s="37"/>
      <c r="B174" s="38"/>
      <c r="C174" s="39"/>
      <c r="D174" s="230" t="s">
        <v>142</v>
      </c>
      <c r="E174" s="39"/>
      <c r="F174" s="231" t="s">
        <v>228</v>
      </c>
      <c r="G174" s="39"/>
      <c r="H174" s="39"/>
      <c r="I174" s="232"/>
      <c r="J174" s="39"/>
      <c r="K174" s="39"/>
      <c r="L174" s="43"/>
      <c r="M174" s="233"/>
      <c r="N174" s="23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142</v>
      </c>
      <c r="AU174" s="16" t="s">
        <v>85</v>
      </c>
    </row>
    <row r="175" s="2" customFormat="1" ht="24.15" customHeight="1">
      <c r="A175" s="37"/>
      <c r="B175" s="38"/>
      <c r="C175" s="217" t="s">
        <v>229</v>
      </c>
      <c r="D175" s="217" t="s">
        <v>135</v>
      </c>
      <c r="E175" s="218" t="s">
        <v>230</v>
      </c>
      <c r="F175" s="219" t="s">
        <v>231</v>
      </c>
      <c r="G175" s="220" t="s">
        <v>151</v>
      </c>
      <c r="H175" s="221">
        <v>2</v>
      </c>
      <c r="I175" s="222"/>
      <c r="J175" s="223">
        <f>ROUND(I175*H175,2)</f>
        <v>0</v>
      </c>
      <c r="K175" s="219" t="s">
        <v>139</v>
      </c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0.00068999999999999997</v>
      </c>
      <c r="R175" s="226">
        <f>Q175*H175</f>
        <v>0.0013799999999999999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140</v>
      </c>
      <c r="AT175" s="228" t="s">
        <v>135</v>
      </c>
      <c r="AU175" s="228" t="s">
        <v>85</v>
      </c>
      <c r="AY175" s="16" t="s">
        <v>133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140</v>
      </c>
      <c r="BM175" s="228" t="s">
        <v>232</v>
      </c>
    </row>
    <row r="176" s="2" customFormat="1">
      <c r="A176" s="37"/>
      <c r="B176" s="38"/>
      <c r="C176" s="39"/>
      <c r="D176" s="230" t="s">
        <v>142</v>
      </c>
      <c r="E176" s="39"/>
      <c r="F176" s="231" t="s">
        <v>233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142</v>
      </c>
      <c r="AU176" s="16" t="s">
        <v>85</v>
      </c>
    </row>
    <row r="177" s="2" customFormat="1" ht="24.15" customHeight="1">
      <c r="A177" s="37"/>
      <c r="B177" s="38"/>
      <c r="C177" s="217" t="s">
        <v>234</v>
      </c>
      <c r="D177" s="217" t="s">
        <v>135</v>
      </c>
      <c r="E177" s="218" t="s">
        <v>235</v>
      </c>
      <c r="F177" s="219" t="s">
        <v>236</v>
      </c>
      <c r="G177" s="220" t="s">
        <v>168</v>
      </c>
      <c r="H177" s="221">
        <v>1.296</v>
      </c>
      <c r="I177" s="222"/>
      <c r="J177" s="223">
        <f>ROUND(I177*H177,2)</f>
        <v>0</v>
      </c>
      <c r="K177" s="219" t="s">
        <v>139</v>
      </c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2.1600000000000001</v>
      </c>
      <c r="R177" s="226">
        <f>Q177*H177</f>
        <v>2.7993600000000001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140</v>
      </c>
      <c r="AT177" s="228" t="s">
        <v>135</v>
      </c>
      <c r="AU177" s="228" t="s">
        <v>85</v>
      </c>
      <c r="AY177" s="16" t="s">
        <v>133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140</v>
      </c>
      <c r="BM177" s="228" t="s">
        <v>237</v>
      </c>
    </row>
    <row r="178" s="2" customFormat="1">
      <c r="A178" s="37"/>
      <c r="B178" s="38"/>
      <c r="C178" s="39"/>
      <c r="D178" s="230" t="s">
        <v>142</v>
      </c>
      <c r="E178" s="39"/>
      <c r="F178" s="231" t="s">
        <v>238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142</v>
      </c>
      <c r="AU178" s="16" t="s">
        <v>85</v>
      </c>
    </row>
    <row r="179" s="2" customFormat="1" ht="16.5" customHeight="1">
      <c r="A179" s="37"/>
      <c r="B179" s="38"/>
      <c r="C179" s="217" t="s">
        <v>239</v>
      </c>
      <c r="D179" s="217" t="s">
        <v>135</v>
      </c>
      <c r="E179" s="218" t="s">
        <v>240</v>
      </c>
      <c r="F179" s="219" t="s">
        <v>241</v>
      </c>
      <c r="G179" s="220" t="s">
        <v>168</v>
      </c>
      <c r="H179" s="221">
        <v>1.296</v>
      </c>
      <c r="I179" s="222"/>
      <c r="J179" s="223">
        <f>ROUND(I179*H179,2)</f>
        <v>0</v>
      </c>
      <c r="K179" s="219" t="s">
        <v>139</v>
      </c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140</v>
      </c>
      <c r="AT179" s="228" t="s">
        <v>135</v>
      </c>
      <c r="AU179" s="228" t="s">
        <v>85</v>
      </c>
      <c r="AY179" s="16" t="s">
        <v>133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140</v>
      </c>
      <c r="BM179" s="228" t="s">
        <v>242</v>
      </c>
    </row>
    <row r="180" s="2" customFormat="1">
      <c r="A180" s="37"/>
      <c r="B180" s="38"/>
      <c r="C180" s="39"/>
      <c r="D180" s="230" t="s">
        <v>142</v>
      </c>
      <c r="E180" s="39"/>
      <c r="F180" s="231" t="s">
        <v>243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142</v>
      </c>
      <c r="AU180" s="16" t="s">
        <v>85</v>
      </c>
    </row>
    <row r="181" s="13" customFormat="1">
      <c r="A181" s="13"/>
      <c r="B181" s="235"/>
      <c r="C181" s="236"/>
      <c r="D181" s="230" t="s">
        <v>171</v>
      </c>
      <c r="E181" s="237" t="s">
        <v>1</v>
      </c>
      <c r="F181" s="238" t="s">
        <v>244</v>
      </c>
      <c r="G181" s="236"/>
      <c r="H181" s="239">
        <v>0.76800000000000002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171</v>
      </c>
      <c r="AU181" s="245" t="s">
        <v>85</v>
      </c>
      <c r="AV181" s="13" t="s">
        <v>85</v>
      </c>
      <c r="AW181" s="13" t="s">
        <v>31</v>
      </c>
      <c r="AX181" s="13" t="s">
        <v>75</v>
      </c>
      <c r="AY181" s="245" t="s">
        <v>133</v>
      </c>
    </row>
    <row r="182" s="13" customFormat="1">
      <c r="A182" s="13"/>
      <c r="B182" s="235"/>
      <c r="C182" s="236"/>
      <c r="D182" s="230" t="s">
        <v>171</v>
      </c>
      <c r="E182" s="237" t="s">
        <v>1</v>
      </c>
      <c r="F182" s="238" t="s">
        <v>245</v>
      </c>
      <c r="G182" s="236"/>
      <c r="H182" s="239">
        <v>0.52800000000000002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171</v>
      </c>
      <c r="AU182" s="245" t="s">
        <v>85</v>
      </c>
      <c r="AV182" s="13" t="s">
        <v>85</v>
      </c>
      <c r="AW182" s="13" t="s">
        <v>31</v>
      </c>
      <c r="AX182" s="13" t="s">
        <v>75</v>
      </c>
      <c r="AY182" s="245" t="s">
        <v>133</v>
      </c>
    </row>
    <row r="183" s="14" customFormat="1">
      <c r="A183" s="14"/>
      <c r="B183" s="246"/>
      <c r="C183" s="247"/>
      <c r="D183" s="230" t="s">
        <v>171</v>
      </c>
      <c r="E183" s="248" t="s">
        <v>1</v>
      </c>
      <c r="F183" s="249" t="s">
        <v>175</v>
      </c>
      <c r="G183" s="247"/>
      <c r="H183" s="250">
        <v>1.296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171</v>
      </c>
      <c r="AU183" s="256" t="s">
        <v>85</v>
      </c>
      <c r="AV183" s="14" t="s">
        <v>140</v>
      </c>
      <c r="AW183" s="14" t="s">
        <v>31</v>
      </c>
      <c r="AX183" s="14" t="s">
        <v>83</v>
      </c>
      <c r="AY183" s="256" t="s">
        <v>133</v>
      </c>
    </row>
    <row r="184" s="2" customFormat="1" ht="24.15" customHeight="1">
      <c r="A184" s="37"/>
      <c r="B184" s="38"/>
      <c r="C184" s="217" t="s">
        <v>246</v>
      </c>
      <c r="D184" s="217" t="s">
        <v>135</v>
      </c>
      <c r="E184" s="218" t="s">
        <v>247</v>
      </c>
      <c r="F184" s="219" t="s">
        <v>248</v>
      </c>
      <c r="G184" s="220" t="s">
        <v>168</v>
      </c>
      <c r="H184" s="221">
        <v>0.60299999999999998</v>
      </c>
      <c r="I184" s="222"/>
      <c r="J184" s="223">
        <f>ROUND(I184*H184,2)</f>
        <v>0</v>
      </c>
      <c r="K184" s="219" t="s">
        <v>139</v>
      </c>
      <c r="L184" s="43"/>
      <c r="M184" s="224" t="s">
        <v>1</v>
      </c>
      <c r="N184" s="225" t="s">
        <v>40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140</v>
      </c>
      <c r="AT184" s="228" t="s">
        <v>135</v>
      </c>
      <c r="AU184" s="228" t="s">
        <v>85</v>
      </c>
      <c r="AY184" s="16" t="s">
        <v>133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83</v>
      </c>
      <c r="BK184" s="229">
        <f>ROUND(I184*H184,2)</f>
        <v>0</v>
      </c>
      <c r="BL184" s="16" t="s">
        <v>140</v>
      </c>
      <c r="BM184" s="228" t="s">
        <v>249</v>
      </c>
    </row>
    <row r="185" s="2" customFormat="1">
      <c r="A185" s="37"/>
      <c r="B185" s="38"/>
      <c r="C185" s="39"/>
      <c r="D185" s="230" t="s">
        <v>142</v>
      </c>
      <c r="E185" s="39"/>
      <c r="F185" s="231" t="s">
        <v>250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142</v>
      </c>
      <c r="AU185" s="16" t="s">
        <v>85</v>
      </c>
    </row>
    <row r="186" s="13" customFormat="1">
      <c r="A186" s="13"/>
      <c r="B186" s="235"/>
      <c r="C186" s="236"/>
      <c r="D186" s="230" t="s">
        <v>171</v>
      </c>
      <c r="E186" s="237" t="s">
        <v>1</v>
      </c>
      <c r="F186" s="238" t="s">
        <v>251</v>
      </c>
      <c r="G186" s="236"/>
      <c r="H186" s="239">
        <v>0.60299999999999998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171</v>
      </c>
      <c r="AU186" s="245" t="s">
        <v>85</v>
      </c>
      <c r="AV186" s="13" t="s">
        <v>85</v>
      </c>
      <c r="AW186" s="13" t="s">
        <v>31</v>
      </c>
      <c r="AX186" s="13" t="s">
        <v>83</v>
      </c>
      <c r="AY186" s="245" t="s">
        <v>133</v>
      </c>
    </row>
    <row r="187" s="2" customFormat="1" ht="24.15" customHeight="1">
      <c r="A187" s="37"/>
      <c r="B187" s="38"/>
      <c r="C187" s="217" t="s">
        <v>7</v>
      </c>
      <c r="D187" s="217" t="s">
        <v>135</v>
      </c>
      <c r="E187" s="218" t="s">
        <v>252</v>
      </c>
      <c r="F187" s="219" t="s">
        <v>253</v>
      </c>
      <c r="G187" s="220" t="s">
        <v>168</v>
      </c>
      <c r="H187" s="221">
        <v>9.7200000000000006</v>
      </c>
      <c r="I187" s="222"/>
      <c r="J187" s="223">
        <f>ROUND(I187*H187,2)</f>
        <v>0</v>
      </c>
      <c r="K187" s="219" t="s">
        <v>139</v>
      </c>
      <c r="L187" s="43"/>
      <c r="M187" s="224" t="s">
        <v>1</v>
      </c>
      <c r="N187" s="225" t="s">
        <v>40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140</v>
      </c>
      <c r="AT187" s="228" t="s">
        <v>135</v>
      </c>
      <c r="AU187" s="228" t="s">
        <v>85</v>
      </c>
      <c r="AY187" s="16" t="s">
        <v>133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140</v>
      </c>
      <c r="BM187" s="228" t="s">
        <v>254</v>
      </c>
    </row>
    <row r="188" s="2" customFormat="1">
      <c r="A188" s="37"/>
      <c r="B188" s="38"/>
      <c r="C188" s="39"/>
      <c r="D188" s="230" t="s">
        <v>142</v>
      </c>
      <c r="E188" s="39"/>
      <c r="F188" s="231" t="s">
        <v>255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142</v>
      </c>
      <c r="AU188" s="16" t="s">
        <v>85</v>
      </c>
    </row>
    <row r="189" s="13" customFormat="1">
      <c r="A189" s="13"/>
      <c r="B189" s="235"/>
      <c r="C189" s="236"/>
      <c r="D189" s="230" t="s">
        <v>171</v>
      </c>
      <c r="E189" s="237" t="s">
        <v>1</v>
      </c>
      <c r="F189" s="238" t="s">
        <v>256</v>
      </c>
      <c r="G189" s="236"/>
      <c r="H189" s="239">
        <v>5.7599999999999998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171</v>
      </c>
      <c r="AU189" s="245" t="s">
        <v>85</v>
      </c>
      <c r="AV189" s="13" t="s">
        <v>85</v>
      </c>
      <c r="AW189" s="13" t="s">
        <v>31</v>
      </c>
      <c r="AX189" s="13" t="s">
        <v>75</v>
      </c>
      <c r="AY189" s="245" t="s">
        <v>133</v>
      </c>
    </row>
    <row r="190" s="13" customFormat="1">
      <c r="A190" s="13"/>
      <c r="B190" s="235"/>
      <c r="C190" s="236"/>
      <c r="D190" s="230" t="s">
        <v>171</v>
      </c>
      <c r="E190" s="237" t="s">
        <v>1</v>
      </c>
      <c r="F190" s="238" t="s">
        <v>257</v>
      </c>
      <c r="G190" s="236"/>
      <c r="H190" s="239">
        <v>3.96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171</v>
      </c>
      <c r="AU190" s="245" t="s">
        <v>85</v>
      </c>
      <c r="AV190" s="13" t="s">
        <v>85</v>
      </c>
      <c r="AW190" s="13" t="s">
        <v>31</v>
      </c>
      <c r="AX190" s="13" t="s">
        <v>75</v>
      </c>
      <c r="AY190" s="245" t="s">
        <v>133</v>
      </c>
    </row>
    <row r="191" s="14" customFormat="1">
      <c r="A191" s="14"/>
      <c r="B191" s="246"/>
      <c r="C191" s="247"/>
      <c r="D191" s="230" t="s">
        <v>171</v>
      </c>
      <c r="E191" s="248" t="s">
        <v>1</v>
      </c>
      <c r="F191" s="249" t="s">
        <v>175</v>
      </c>
      <c r="G191" s="247"/>
      <c r="H191" s="250">
        <v>9.7199999999999989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171</v>
      </c>
      <c r="AU191" s="256" t="s">
        <v>85</v>
      </c>
      <c r="AV191" s="14" t="s">
        <v>140</v>
      </c>
      <c r="AW191" s="14" t="s">
        <v>31</v>
      </c>
      <c r="AX191" s="14" t="s">
        <v>83</v>
      </c>
      <c r="AY191" s="256" t="s">
        <v>133</v>
      </c>
    </row>
    <row r="192" s="2" customFormat="1" ht="16.5" customHeight="1">
      <c r="A192" s="37"/>
      <c r="B192" s="38"/>
      <c r="C192" s="217" t="s">
        <v>258</v>
      </c>
      <c r="D192" s="217" t="s">
        <v>135</v>
      </c>
      <c r="E192" s="218" t="s">
        <v>259</v>
      </c>
      <c r="F192" s="219" t="s">
        <v>260</v>
      </c>
      <c r="G192" s="220" t="s">
        <v>138</v>
      </c>
      <c r="H192" s="221">
        <v>27.059999999999999</v>
      </c>
      <c r="I192" s="222"/>
      <c r="J192" s="223">
        <f>ROUND(I192*H192,2)</f>
        <v>0</v>
      </c>
      <c r="K192" s="219" t="s">
        <v>139</v>
      </c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0.0014400000000000001</v>
      </c>
      <c r="R192" s="226">
        <f>Q192*H192</f>
        <v>0.038966399999999998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140</v>
      </c>
      <c r="AT192" s="228" t="s">
        <v>135</v>
      </c>
      <c r="AU192" s="228" t="s">
        <v>85</v>
      </c>
      <c r="AY192" s="16" t="s">
        <v>133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140</v>
      </c>
      <c r="BM192" s="228" t="s">
        <v>261</v>
      </c>
    </row>
    <row r="193" s="2" customFormat="1">
      <c r="A193" s="37"/>
      <c r="B193" s="38"/>
      <c r="C193" s="39"/>
      <c r="D193" s="230" t="s">
        <v>142</v>
      </c>
      <c r="E193" s="39"/>
      <c r="F193" s="231" t="s">
        <v>262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142</v>
      </c>
      <c r="AU193" s="16" t="s">
        <v>85</v>
      </c>
    </row>
    <row r="194" s="13" customFormat="1">
      <c r="A194" s="13"/>
      <c r="B194" s="235"/>
      <c r="C194" s="236"/>
      <c r="D194" s="230" t="s">
        <v>171</v>
      </c>
      <c r="E194" s="237" t="s">
        <v>1</v>
      </c>
      <c r="F194" s="238" t="s">
        <v>263</v>
      </c>
      <c r="G194" s="236"/>
      <c r="H194" s="239">
        <v>11.52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171</v>
      </c>
      <c r="AU194" s="245" t="s">
        <v>85</v>
      </c>
      <c r="AV194" s="13" t="s">
        <v>85</v>
      </c>
      <c r="AW194" s="13" t="s">
        <v>31</v>
      </c>
      <c r="AX194" s="13" t="s">
        <v>75</v>
      </c>
      <c r="AY194" s="245" t="s">
        <v>133</v>
      </c>
    </row>
    <row r="195" s="13" customFormat="1">
      <c r="A195" s="13"/>
      <c r="B195" s="235"/>
      <c r="C195" s="236"/>
      <c r="D195" s="230" t="s">
        <v>171</v>
      </c>
      <c r="E195" s="237" t="s">
        <v>1</v>
      </c>
      <c r="F195" s="238" t="s">
        <v>264</v>
      </c>
      <c r="G195" s="236"/>
      <c r="H195" s="239">
        <v>7.9199999999999999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171</v>
      </c>
      <c r="AU195" s="245" t="s">
        <v>85</v>
      </c>
      <c r="AV195" s="13" t="s">
        <v>85</v>
      </c>
      <c r="AW195" s="13" t="s">
        <v>31</v>
      </c>
      <c r="AX195" s="13" t="s">
        <v>75</v>
      </c>
      <c r="AY195" s="245" t="s">
        <v>133</v>
      </c>
    </row>
    <row r="196" s="13" customFormat="1">
      <c r="A196" s="13"/>
      <c r="B196" s="235"/>
      <c r="C196" s="236"/>
      <c r="D196" s="230" t="s">
        <v>171</v>
      </c>
      <c r="E196" s="237" t="s">
        <v>1</v>
      </c>
      <c r="F196" s="238" t="s">
        <v>265</v>
      </c>
      <c r="G196" s="236"/>
      <c r="H196" s="239">
        <v>3.6000000000000001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171</v>
      </c>
      <c r="AU196" s="245" t="s">
        <v>85</v>
      </c>
      <c r="AV196" s="13" t="s">
        <v>85</v>
      </c>
      <c r="AW196" s="13" t="s">
        <v>31</v>
      </c>
      <c r="AX196" s="13" t="s">
        <v>75</v>
      </c>
      <c r="AY196" s="245" t="s">
        <v>133</v>
      </c>
    </row>
    <row r="197" s="13" customFormat="1">
      <c r="A197" s="13"/>
      <c r="B197" s="235"/>
      <c r="C197" s="236"/>
      <c r="D197" s="230" t="s">
        <v>171</v>
      </c>
      <c r="E197" s="237" t="s">
        <v>1</v>
      </c>
      <c r="F197" s="238" t="s">
        <v>266</v>
      </c>
      <c r="G197" s="236"/>
      <c r="H197" s="239">
        <v>4.0199999999999996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171</v>
      </c>
      <c r="AU197" s="245" t="s">
        <v>85</v>
      </c>
      <c r="AV197" s="13" t="s">
        <v>85</v>
      </c>
      <c r="AW197" s="13" t="s">
        <v>31</v>
      </c>
      <c r="AX197" s="13" t="s">
        <v>75</v>
      </c>
      <c r="AY197" s="245" t="s">
        <v>133</v>
      </c>
    </row>
    <row r="198" s="14" customFormat="1">
      <c r="A198" s="14"/>
      <c r="B198" s="246"/>
      <c r="C198" s="247"/>
      <c r="D198" s="230" t="s">
        <v>171</v>
      </c>
      <c r="E198" s="248" t="s">
        <v>1</v>
      </c>
      <c r="F198" s="249" t="s">
        <v>175</v>
      </c>
      <c r="G198" s="247"/>
      <c r="H198" s="250">
        <v>27.059999999999999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171</v>
      </c>
      <c r="AU198" s="256" t="s">
        <v>85</v>
      </c>
      <c r="AV198" s="14" t="s">
        <v>140</v>
      </c>
      <c r="AW198" s="14" t="s">
        <v>31</v>
      </c>
      <c r="AX198" s="14" t="s">
        <v>83</v>
      </c>
      <c r="AY198" s="256" t="s">
        <v>133</v>
      </c>
    </row>
    <row r="199" s="2" customFormat="1" ht="16.5" customHeight="1">
      <c r="A199" s="37"/>
      <c r="B199" s="38"/>
      <c r="C199" s="217" t="s">
        <v>267</v>
      </c>
      <c r="D199" s="217" t="s">
        <v>135</v>
      </c>
      <c r="E199" s="218" t="s">
        <v>268</v>
      </c>
      <c r="F199" s="219" t="s">
        <v>269</v>
      </c>
      <c r="G199" s="220" t="s">
        <v>138</v>
      </c>
      <c r="H199" s="221">
        <v>27.059999999999999</v>
      </c>
      <c r="I199" s="222"/>
      <c r="J199" s="223">
        <f>ROUND(I199*H199,2)</f>
        <v>0</v>
      </c>
      <c r="K199" s="219" t="s">
        <v>139</v>
      </c>
      <c r="L199" s="43"/>
      <c r="M199" s="224" t="s">
        <v>1</v>
      </c>
      <c r="N199" s="225" t="s">
        <v>40</v>
      </c>
      <c r="O199" s="90"/>
      <c r="P199" s="226">
        <f>O199*H199</f>
        <v>0</v>
      </c>
      <c r="Q199" s="226">
        <v>4.0000000000000003E-05</v>
      </c>
      <c r="R199" s="226">
        <f>Q199*H199</f>
        <v>0.0010824000000000001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140</v>
      </c>
      <c r="AT199" s="228" t="s">
        <v>135</v>
      </c>
      <c r="AU199" s="228" t="s">
        <v>85</v>
      </c>
      <c r="AY199" s="16" t="s">
        <v>133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83</v>
      </c>
      <c r="BK199" s="229">
        <f>ROUND(I199*H199,2)</f>
        <v>0</v>
      </c>
      <c r="BL199" s="16" t="s">
        <v>140</v>
      </c>
      <c r="BM199" s="228" t="s">
        <v>270</v>
      </c>
    </row>
    <row r="200" s="2" customFormat="1">
      <c r="A200" s="37"/>
      <c r="B200" s="38"/>
      <c r="C200" s="39"/>
      <c r="D200" s="230" t="s">
        <v>142</v>
      </c>
      <c r="E200" s="39"/>
      <c r="F200" s="231" t="s">
        <v>271</v>
      </c>
      <c r="G200" s="39"/>
      <c r="H200" s="39"/>
      <c r="I200" s="232"/>
      <c r="J200" s="39"/>
      <c r="K200" s="39"/>
      <c r="L200" s="43"/>
      <c r="M200" s="233"/>
      <c r="N200" s="23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142</v>
      </c>
      <c r="AU200" s="16" t="s">
        <v>85</v>
      </c>
    </row>
    <row r="201" s="2" customFormat="1" ht="24.15" customHeight="1">
      <c r="A201" s="37"/>
      <c r="B201" s="38"/>
      <c r="C201" s="217" t="s">
        <v>272</v>
      </c>
      <c r="D201" s="217" t="s">
        <v>135</v>
      </c>
      <c r="E201" s="218" t="s">
        <v>273</v>
      </c>
      <c r="F201" s="219" t="s">
        <v>274</v>
      </c>
      <c r="G201" s="220" t="s">
        <v>192</v>
      </c>
      <c r="H201" s="221">
        <v>0.19</v>
      </c>
      <c r="I201" s="222"/>
      <c r="J201" s="223">
        <f>ROUND(I201*H201,2)</f>
        <v>0</v>
      </c>
      <c r="K201" s="219" t="s">
        <v>139</v>
      </c>
      <c r="L201" s="43"/>
      <c r="M201" s="224" t="s">
        <v>1</v>
      </c>
      <c r="N201" s="225" t="s">
        <v>40</v>
      </c>
      <c r="O201" s="90"/>
      <c r="P201" s="226">
        <f>O201*H201</f>
        <v>0</v>
      </c>
      <c r="Q201" s="226">
        <v>1.0383</v>
      </c>
      <c r="R201" s="226">
        <f>Q201*H201</f>
        <v>0.19727700000000001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140</v>
      </c>
      <c r="AT201" s="228" t="s">
        <v>135</v>
      </c>
      <c r="AU201" s="228" t="s">
        <v>85</v>
      </c>
      <c r="AY201" s="16" t="s">
        <v>133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83</v>
      </c>
      <c r="BK201" s="229">
        <f>ROUND(I201*H201,2)</f>
        <v>0</v>
      </c>
      <c r="BL201" s="16" t="s">
        <v>140</v>
      </c>
      <c r="BM201" s="228" t="s">
        <v>275</v>
      </c>
    </row>
    <row r="202" s="2" customFormat="1">
      <c r="A202" s="37"/>
      <c r="B202" s="38"/>
      <c r="C202" s="39"/>
      <c r="D202" s="230" t="s">
        <v>142</v>
      </c>
      <c r="E202" s="39"/>
      <c r="F202" s="231" t="s">
        <v>276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142</v>
      </c>
      <c r="AU202" s="16" t="s">
        <v>85</v>
      </c>
    </row>
    <row r="203" s="13" customFormat="1">
      <c r="A203" s="13"/>
      <c r="B203" s="235"/>
      <c r="C203" s="236"/>
      <c r="D203" s="230" t="s">
        <v>171</v>
      </c>
      <c r="E203" s="237" t="s">
        <v>1</v>
      </c>
      <c r="F203" s="238" t="s">
        <v>277</v>
      </c>
      <c r="G203" s="236"/>
      <c r="H203" s="239">
        <v>0.19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171</v>
      </c>
      <c r="AU203" s="245" t="s">
        <v>85</v>
      </c>
      <c r="AV203" s="13" t="s">
        <v>85</v>
      </c>
      <c r="AW203" s="13" t="s">
        <v>31</v>
      </c>
      <c r="AX203" s="13" t="s">
        <v>83</v>
      </c>
      <c r="AY203" s="245" t="s">
        <v>133</v>
      </c>
    </row>
    <row r="204" s="2" customFormat="1" ht="24.15" customHeight="1">
      <c r="A204" s="37"/>
      <c r="B204" s="38"/>
      <c r="C204" s="217" t="s">
        <v>278</v>
      </c>
      <c r="D204" s="217" t="s">
        <v>135</v>
      </c>
      <c r="E204" s="218" t="s">
        <v>279</v>
      </c>
      <c r="F204" s="219" t="s">
        <v>280</v>
      </c>
      <c r="G204" s="220" t="s">
        <v>192</v>
      </c>
      <c r="H204" s="221">
        <v>0.057000000000000002</v>
      </c>
      <c r="I204" s="222"/>
      <c r="J204" s="223">
        <f>ROUND(I204*H204,2)</f>
        <v>0</v>
      </c>
      <c r="K204" s="219" t="s">
        <v>139</v>
      </c>
      <c r="L204" s="43"/>
      <c r="M204" s="224" t="s">
        <v>1</v>
      </c>
      <c r="N204" s="225" t="s">
        <v>40</v>
      </c>
      <c r="O204" s="90"/>
      <c r="P204" s="226">
        <f>O204*H204</f>
        <v>0</v>
      </c>
      <c r="Q204" s="226">
        <v>1.0597399999999999</v>
      </c>
      <c r="R204" s="226">
        <f>Q204*H204</f>
        <v>0.060405179999999996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140</v>
      </c>
      <c r="AT204" s="228" t="s">
        <v>135</v>
      </c>
      <c r="AU204" s="228" t="s">
        <v>85</v>
      </c>
      <c r="AY204" s="16" t="s">
        <v>133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83</v>
      </c>
      <c r="BK204" s="229">
        <f>ROUND(I204*H204,2)</f>
        <v>0</v>
      </c>
      <c r="BL204" s="16" t="s">
        <v>140</v>
      </c>
      <c r="BM204" s="228" t="s">
        <v>281</v>
      </c>
    </row>
    <row r="205" s="2" customFormat="1">
      <c r="A205" s="37"/>
      <c r="B205" s="38"/>
      <c r="C205" s="39"/>
      <c r="D205" s="230" t="s">
        <v>142</v>
      </c>
      <c r="E205" s="39"/>
      <c r="F205" s="231" t="s">
        <v>282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142</v>
      </c>
      <c r="AU205" s="16" t="s">
        <v>85</v>
      </c>
    </row>
    <row r="206" s="13" customFormat="1">
      <c r="A206" s="13"/>
      <c r="B206" s="235"/>
      <c r="C206" s="236"/>
      <c r="D206" s="230" t="s">
        <v>171</v>
      </c>
      <c r="E206" s="237" t="s">
        <v>1</v>
      </c>
      <c r="F206" s="238" t="s">
        <v>283</v>
      </c>
      <c r="G206" s="236"/>
      <c r="H206" s="239">
        <v>0.057000000000000002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171</v>
      </c>
      <c r="AU206" s="245" t="s">
        <v>85</v>
      </c>
      <c r="AV206" s="13" t="s">
        <v>85</v>
      </c>
      <c r="AW206" s="13" t="s">
        <v>31</v>
      </c>
      <c r="AX206" s="13" t="s">
        <v>83</v>
      </c>
      <c r="AY206" s="245" t="s">
        <v>133</v>
      </c>
    </row>
    <row r="207" s="12" customFormat="1" ht="22.8" customHeight="1">
      <c r="A207" s="12"/>
      <c r="B207" s="201"/>
      <c r="C207" s="202"/>
      <c r="D207" s="203" t="s">
        <v>74</v>
      </c>
      <c r="E207" s="215" t="s">
        <v>148</v>
      </c>
      <c r="F207" s="215" t="s">
        <v>284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SUM(P208:P235)</f>
        <v>0</v>
      </c>
      <c r="Q207" s="209"/>
      <c r="R207" s="210">
        <f>SUM(R208:R235)</f>
        <v>8.6267761299999997</v>
      </c>
      <c r="S207" s="209"/>
      <c r="T207" s="211">
        <f>SUM(T208:T235)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83</v>
      </c>
      <c r="AT207" s="213" t="s">
        <v>74</v>
      </c>
      <c r="AU207" s="213" t="s">
        <v>83</v>
      </c>
      <c r="AY207" s="212" t="s">
        <v>133</v>
      </c>
      <c r="BK207" s="214">
        <f>SUM(BK208:BK235)</f>
        <v>0</v>
      </c>
    </row>
    <row r="208" s="2" customFormat="1" ht="24.15" customHeight="1">
      <c r="A208" s="37"/>
      <c r="B208" s="38"/>
      <c r="C208" s="217" t="s">
        <v>285</v>
      </c>
      <c r="D208" s="217" t="s">
        <v>135</v>
      </c>
      <c r="E208" s="218" t="s">
        <v>286</v>
      </c>
      <c r="F208" s="219" t="s">
        <v>287</v>
      </c>
      <c r="G208" s="220" t="s">
        <v>168</v>
      </c>
      <c r="H208" s="221">
        <v>2.96</v>
      </c>
      <c r="I208" s="222"/>
      <c r="J208" s="223">
        <f>ROUND(I208*H208,2)</f>
        <v>0</v>
      </c>
      <c r="K208" s="219" t="s">
        <v>139</v>
      </c>
      <c r="L208" s="43"/>
      <c r="M208" s="224" t="s">
        <v>1</v>
      </c>
      <c r="N208" s="225" t="s">
        <v>40</v>
      </c>
      <c r="O208" s="90"/>
      <c r="P208" s="226">
        <f>O208*H208</f>
        <v>0</v>
      </c>
      <c r="Q208" s="226">
        <v>2.6843599999999999</v>
      </c>
      <c r="R208" s="226">
        <f>Q208*H208</f>
        <v>7.9457055999999993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140</v>
      </c>
      <c r="AT208" s="228" t="s">
        <v>135</v>
      </c>
      <c r="AU208" s="228" t="s">
        <v>85</v>
      </c>
      <c r="AY208" s="16" t="s">
        <v>133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83</v>
      </c>
      <c r="BK208" s="229">
        <f>ROUND(I208*H208,2)</f>
        <v>0</v>
      </c>
      <c r="BL208" s="16" t="s">
        <v>140</v>
      </c>
      <c r="BM208" s="228" t="s">
        <v>288</v>
      </c>
    </row>
    <row r="209" s="2" customFormat="1">
      <c r="A209" s="37"/>
      <c r="B209" s="38"/>
      <c r="C209" s="39"/>
      <c r="D209" s="230" t="s">
        <v>142</v>
      </c>
      <c r="E209" s="39"/>
      <c r="F209" s="231" t="s">
        <v>289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142</v>
      </c>
      <c r="AU209" s="16" t="s">
        <v>85</v>
      </c>
    </row>
    <row r="210" s="13" customFormat="1">
      <c r="A210" s="13"/>
      <c r="B210" s="235"/>
      <c r="C210" s="236"/>
      <c r="D210" s="230" t="s">
        <v>171</v>
      </c>
      <c r="E210" s="237" t="s">
        <v>1</v>
      </c>
      <c r="F210" s="238" t="s">
        <v>290</v>
      </c>
      <c r="G210" s="236"/>
      <c r="H210" s="239">
        <v>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171</v>
      </c>
      <c r="AU210" s="245" t="s">
        <v>85</v>
      </c>
      <c r="AV210" s="13" t="s">
        <v>85</v>
      </c>
      <c r="AW210" s="13" t="s">
        <v>31</v>
      </c>
      <c r="AX210" s="13" t="s">
        <v>75</v>
      </c>
      <c r="AY210" s="245" t="s">
        <v>133</v>
      </c>
    </row>
    <row r="211" s="13" customFormat="1">
      <c r="A211" s="13"/>
      <c r="B211" s="235"/>
      <c r="C211" s="236"/>
      <c r="D211" s="230" t="s">
        <v>171</v>
      </c>
      <c r="E211" s="237" t="s">
        <v>1</v>
      </c>
      <c r="F211" s="238" t="s">
        <v>291</v>
      </c>
      <c r="G211" s="236"/>
      <c r="H211" s="239">
        <v>0.95999999999999996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171</v>
      </c>
      <c r="AU211" s="245" t="s">
        <v>85</v>
      </c>
      <c r="AV211" s="13" t="s">
        <v>85</v>
      </c>
      <c r="AW211" s="13" t="s">
        <v>31</v>
      </c>
      <c r="AX211" s="13" t="s">
        <v>75</v>
      </c>
      <c r="AY211" s="245" t="s">
        <v>133</v>
      </c>
    </row>
    <row r="212" s="14" customFormat="1">
      <c r="A212" s="14"/>
      <c r="B212" s="246"/>
      <c r="C212" s="247"/>
      <c r="D212" s="230" t="s">
        <v>171</v>
      </c>
      <c r="E212" s="248" t="s">
        <v>1</v>
      </c>
      <c r="F212" s="249" t="s">
        <v>175</v>
      </c>
      <c r="G212" s="247"/>
      <c r="H212" s="250">
        <v>2.96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171</v>
      </c>
      <c r="AU212" s="256" t="s">
        <v>85</v>
      </c>
      <c r="AV212" s="14" t="s">
        <v>140</v>
      </c>
      <c r="AW212" s="14" t="s">
        <v>31</v>
      </c>
      <c r="AX212" s="14" t="s">
        <v>83</v>
      </c>
      <c r="AY212" s="256" t="s">
        <v>133</v>
      </c>
    </row>
    <row r="213" s="2" customFormat="1" ht="16.5" customHeight="1">
      <c r="A213" s="37"/>
      <c r="B213" s="38"/>
      <c r="C213" s="217" t="s">
        <v>292</v>
      </c>
      <c r="D213" s="217" t="s">
        <v>135</v>
      </c>
      <c r="E213" s="218" t="s">
        <v>293</v>
      </c>
      <c r="F213" s="219" t="s">
        <v>294</v>
      </c>
      <c r="G213" s="220" t="s">
        <v>168</v>
      </c>
      <c r="H213" s="221">
        <v>6.6210000000000004</v>
      </c>
      <c r="I213" s="222"/>
      <c r="J213" s="223">
        <f>ROUND(I213*H213,2)</f>
        <v>0</v>
      </c>
      <c r="K213" s="219" t="s">
        <v>139</v>
      </c>
      <c r="L213" s="43"/>
      <c r="M213" s="224" t="s">
        <v>1</v>
      </c>
      <c r="N213" s="225" t="s">
        <v>40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140</v>
      </c>
      <c r="AT213" s="228" t="s">
        <v>135</v>
      </c>
      <c r="AU213" s="228" t="s">
        <v>85</v>
      </c>
      <c r="AY213" s="16" t="s">
        <v>133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83</v>
      </c>
      <c r="BK213" s="229">
        <f>ROUND(I213*H213,2)</f>
        <v>0</v>
      </c>
      <c r="BL213" s="16" t="s">
        <v>140</v>
      </c>
      <c r="BM213" s="228" t="s">
        <v>295</v>
      </c>
    </row>
    <row r="214" s="2" customFormat="1">
      <c r="A214" s="37"/>
      <c r="B214" s="38"/>
      <c r="C214" s="39"/>
      <c r="D214" s="230" t="s">
        <v>142</v>
      </c>
      <c r="E214" s="39"/>
      <c r="F214" s="231" t="s">
        <v>296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142</v>
      </c>
      <c r="AU214" s="16" t="s">
        <v>85</v>
      </c>
    </row>
    <row r="215" s="13" customFormat="1">
      <c r="A215" s="13"/>
      <c r="B215" s="235"/>
      <c r="C215" s="236"/>
      <c r="D215" s="230" t="s">
        <v>171</v>
      </c>
      <c r="E215" s="237" t="s">
        <v>1</v>
      </c>
      <c r="F215" s="238" t="s">
        <v>297</v>
      </c>
      <c r="G215" s="236"/>
      <c r="H215" s="239">
        <v>6.6210000000000004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171</v>
      </c>
      <c r="AU215" s="245" t="s">
        <v>85</v>
      </c>
      <c r="AV215" s="13" t="s">
        <v>85</v>
      </c>
      <c r="AW215" s="13" t="s">
        <v>31</v>
      </c>
      <c r="AX215" s="13" t="s">
        <v>83</v>
      </c>
      <c r="AY215" s="245" t="s">
        <v>133</v>
      </c>
    </row>
    <row r="216" s="2" customFormat="1" ht="24.15" customHeight="1">
      <c r="A216" s="37"/>
      <c r="B216" s="38"/>
      <c r="C216" s="217" t="s">
        <v>298</v>
      </c>
      <c r="D216" s="217" t="s">
        <v>135</v>
      </c>
      <c r="E216" s="218" t="s">
        <v>299</v>
      </c>
      <c r="F216" s="219" t="s">
        <v>300</v>
      </c>
      <c r="G216" s="220" t="s">
        <v>138</v>
      </c>
      <c r="H216" s="221">
        <v>23.396999999999998</v>
      </c>
      <c r="I216" s="222"/>
      <c r="J216" s="223">
        <f>ROUND(I216*H216,2)</f>
        <v>0</v>
      </c>
      <c r="K216" s="219" t="s">
        <v>139</v>
      </c>
      <c r="L216" s="43"/>
      <c r="M216" s="224" t="s">
        <v>1</v>
      </c>
      <c r="N216" s="225" t="s">
        <v>40</v>
      </c>
      <c r="O216" s="90"/>
      <c r="P216" s="226">
        <f>O216*H216</f>
        <v>0</v>
      </c>
      <c r="Q216" s="226">
        <v>0.00182</v>
      </c>
      <c r="R216" s="226">
        <f>Q216*H216</f>
        <v>0.042582539999999995</v>
      </c>
      <c r="S216" s="226">
        <v>0</v>
      </c>
      <c r="T216" s="22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8" t="s">
        <v>140</v>
      </c>
      <c r="AT216" s="228" t="s">
        <v>135</v>
      </c>
      <c r="AU216" s="228" t="s">
        <v>85</v>
      </c>
      <c r="AY216" s="16" t="s">
        <v>133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83</v>
      </c>
      <c r="BK216" s="229">
        <f>ROUND(I216*H216,2)</f>
        <v>0</v>
      </c>
      <c r="BL216" s="16" t="s">
        <v>140</v>
      </c>
      <c r="BM216" s="228" t="s">
        <v>301</v>
      </c>
    </row>
    <row r="217" s="2" customFormat="1">
      <c r="A217" s="37"/>
      <c r="B217" s="38"/>
      <c r="C217" s="39"/>
      <c r="D217" s="230" t="s">
        <v>142</v>
      </c>
      <c r="E217" s="39"/>
      <c r="F217" s="231" t="s">
        <v>302</v>
      </c>
      <c r="G217" s="39"/>
      <c r="H217" s="39"/>
      <c r="I217" s="232"/>
      <c r="J217" s="39"/>
      <c r="K217" s="39"/>
      <c r="L217" s="43"/>
      <c r="M217" s="233"/>
      <c r="N217" s="23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142</v>
      </c>
      <c r="AU217" s="16" t="s">
        <v>85</v>
      </c>
    </row>
    <row r="218" s="13" customFormat="1">
      <c r="A218" s="13"/>
      <c r="B218" s="235"/>
      <c r="C218" s="236"/>
      <c r="D218" s="230" t="s">
        <v>171</v>
      </c>
      <c r="E218" s="237" t="s">
        <v>1</v>
      </c>
      <c r="F218" s="238" t="s">
        <v>303</v>
      </c>
      <c r="G218" s="236"/>
      <c r="H218" s="239">
        <v>19.911999999999999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171</v>
      </c>
      <c r="AU218" s="245" t="s">
        <v>85</v>
      </c>
      <c r="AV218" s="13" t="s">
        <v>85</v>
      </c>
      <c r="AW218" s="13" t="s">
        <v>31</v>
      </c>
      <c r="AX218" s="13" t="s">
        <v>75</v>
      </c>
      <c r="AY218" s="245" t="s">
        <v>133</v>
      </c>
    </row>
    <row r="219" s="13" customFormat="1">
      <c r="A219" s="13"/>
      <c r="B219" s="235"/>
      <c r="C219" s="236"/>
      <c r="D219" s="230" t="s">
        <v>171</v>
      </c>
      <c r="E219" s="237" t="s">
        <v>1</v>
      </c>
      <c r="F219" s="238" t="s">
        <v>304</v>
      </c>
      <c r="G219" s="236"/>
      <c r="H219" s="239">
        <v>3.4849999999999999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171</v>
      </c>
      <c r="AU219" s="245" t="s">
        <v>85</v>
      </c>
      <c r="AV219" s="13" t="s">
        <v>85</v>
      </c>
      <c r="AW219" s="13" t="s">
        <v>31</v>
      </c>
      <c r="AX219" s="13" t="s">
        <v>75</v>
      </c>
      <c r="AY219" s="245" t="s">
        <v>133</v>
      </c>
    </row>
    <row r="220" s="14" customFormat="1">
      <c r="A220" s="14"/>
      <c r="B220" s="246"/>
      <c r="C220" s="247"/>
      <c r="D220" s="230" t="s">
        <v>171</v>
      </c>
      <c r="E220" s="248" t="s">
        <v>1</v>
      </c>
      <c r="F220" s="249" t="s">
        <v>175</v>
      </c>
      <c r="G220" s="247"/>
      <c r="H220" s="250">
        <v>23.396999999999998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171</v>
      </c>
      <c r="AU220" s="256" t="s">
        <v>85</v>
      </c>
      <c r="AV220" s="14" t="s">
        <v>140</v>
      </c>
      <c r="AW220" s="14" t="s">
        <v>31</v>
      </c>
      <c r="AX220" s="14" t="s">
        <v>83</v>
      </c>
      <c r="AY220" s="256" t="s">
        <v>133</v>
      </c>
    </row>
    <row r="221" s="2" customFormat="1" ht="24.15" customHeight="1">
      <c r="A221" s="37"/>
      <c r="B221" s="38"/>
      <c r="C221" s="217" t="s">
        <v>305</v>
      </c>
      <c r="D221" s="217" t="s">
        <v>135</v>
      </c>
      <c r="E221" s="218" t="s">
        <v>306</v>
      </c>
      <c r="F221" s="219" t="s">
        <v>307</v>
      </c>
      <c r="G221" s="220" t="s">
        <v>138</v>
      </c>
      <c r="H221" s="221">
        <v>23.396999999999998</v>
      </c>
      <c r="I221" s="222"/>
      <c r="J221" s="223">
        <f>ROUND(I221*H221,2)</f>
        <v>0</v>
      </c>
      <c r="K221" s="219" t="s">
        <v>139</v>
      </c>
      <c r="L221" s="43"/>
      <c r="M221" s="224" t="s">
        <v>1</v>
      </c>
      <c r="N221" s="225" t="s">
        <v>40</v>
      </c>
      <c r="O221" s="90"/>
      <c r="P221" s="226">
        <f>O221*H221</f>
        <v>0</v>
      </c>
      <c r="Q221" s="226">
        <v>4.0000000000000003E-05</v>
      </c>
      <c r="R221" s="226">
        <f>Q221*H221</f>
        <v>0.00093588000000000005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140</v>
      </c>
      <c r="AT221" s="228" t="s">
        <v>135</v>
      </c>
      <c r="AU221" s="228" t="s">
        <v>85</v>
      </c>
      <c r="AY221" s="16" t="s">
        <v>133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83</v>
      </c>
      <c r="BK221" s="229">
        <f>ROUND(I221*H221,2)</f>
        <v>0</v>
      </c>
      <c r="BL221" s="16" t="s">
        <v>140</v>
      </c>
      <c r="BM221" s="228" t="s">
        <v>308</v>
      </c>
    </row>
    <row r="222" s="2" customFormat="1">
      <c r="A222" s="37"/>
      <c r="B222" s="38"/>
      <c r="C222" s="39"/>
      <c r="D222" s="230" t="s">
        <v>142</v>
      </c>
      <c r="E222" s="39"/>
      <c r="F222" s="231" t="s">
        <v>309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142</v>
      </c>
      <c r="AU222" s="16" t="s">
        <v>85</v>
      </c>
    </row>
    <row r="223" s="2" customFormat="1" ht="16.5" customHeight="1">
      <c r="A223" s="37"/>
      <c r="B223" s="38"/>
      <c r="C223" s="217" t="s">
        <v>310</v>
      </c>
      <c r="D223" s="217" t="s">
        <v>135</v>
      </c>
      <c r="E223" s="218" t="s">
        <v>311</v>
      </c>
      <c r="F223" s="219" t="s">
        <v>312</v>
      </c>
      <c r="G223" s="220" t="s">
        <v>192</v>
      </c>
      <c r="H223" s="221">
        <v>0.19</v>
      </c>
      <c r="I223" s="222"/>
      <c r="J223" s="223">
        <f>ROUND(I223*H223,2)</f>
        <v>0</v>
      </c>
      <c r="K223" s="219" t="s">
        <v>139</v>
      </c>
      <c r="L223" s="43"/>
      <c r="M223" s="224" t="s">
        <v>1</v>
      </c>
      <c r="N223" s="225" t="s">
        <v>40</v>
      </c>
      <c r="O223" s="90"/>
      <c r="P223" s="226">
        <f>O223*H223</f>
        <v>0</v>
      </c>
      <c r="Q223" s="226">
        <v>1.0384500000000001</v>
      </c>
      <c r="R223" s="226">
        <f>Q223*H223</f>
        <v>0.19730550000000002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140</v>
      </c>
      <c r="AT223" s="228" t="s">
        <v>135</v>
      </c>
      <c r="AU223" s="228" t="s">
        <v>85</v>
      </c>
      <c r="AY223" s="16" t="s">
        <v>133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83</v>
      </c>
      <c r="BK223" s="229">
        <f>ROUND(I223*H223,2)</f>
        <v>0</v>
      </c>
      <c r="BL223" s="16" t="s">
        <v>140</v>
      </c>
      <c r="BM223" s="228" t="s">
        <v>313</v>
      </c>
    </row>
    <row r="224" s="2" customFormat="1">
      <c r="A224" s="37"/>
      <c r="B224" s="38"/>
      <c r="C224" s="39"/>
      <c r="D224" s="230" t="s">
        <v>142</v>
      </c>
      <c r="E224" s="39"/>
      <c r="F224" s="231" t="s">
        <v>314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142</v>
      </c>
      <c r="AU224" s="16" t="s">
        <v>85</v>
      </c>
    </row>
    <row r="225" s="13" customFormat="1">
      <c r="A225" s="13"/>
      <c r="B225" s="235"/>
      <c r="C225" s="236"/>
      <c r="D225" s="230" t="s">
        <v>171</v>
      </c>
      <c r="E225" s="237" t="s">
        <v>1</v>
      </c>
      <c r="F225" s="238" t="s">
        <v>277</v>
      </c>
      <c r="G225" s="236"/>
      <c r="H225" s="239">
        <v>0.19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171</v>
      </c>
      <c r="AU225" s="245" t="s">
        <v>85</v>
      </c>
      <c r="AV225" s="13" t="s">
        <v>85</v>
      </c>
      <c r="AW225" s="13" t="s">
        <v>31</v>
      </c>
      <c r="AX225" s="13" t="s">
        <v>83</v>
      </c>
      <c r="AY225" s="245" t="s">
        <v>133</v>
      </c>
    </row>
    <row r="226" s="2" customFormat="1" ht="24.15" customHeight="1">
      <c r="A226" s="37"/>
      <c r="B226" s="38"/>
      <c r="C226" s="217" t="s">
        <v>315</v>
      </c>
      <c r="D226" s="217" t="s">
        <v>135</v>
      </c>
      <c r="E226" s="218" t="s">
        <v>316</v>
      </c>
      <c r="F226" s="219" t="s">
        <v>317</v>
      </c>
      <c r="G226" s="220" t="s">
        <v>192</v>
      </c>
      <c r="H226" s="221">
        <v>0.057000000000000002</v>
      </c>
      <c r="I226" s="222"/>
      <c r="J226" s="223">
        <f>ROUND(I226*H226,2)</f>
        <v>0</v>
      </c>
      <c r="K226" s="219" t="s">
        <v>139</v>
      </c>
      <c r="L226" s="43"/>
      <c r="M226" s="224" t="s">
        <v>1</v>
      </c>
      <c r="N226" s="225" t="s">
        <v>40</v>
      </c>
      <c r="O226" s="90"/>
      <c r="P226" s="226">
        <f>O226*H226</f>
        <v>0</v>
      </c>
      <c r="Q226" s="226">
        <v>1.0597300000000001</v>
      </c>
      <c r="R226" s="226">
        <f>Q226*H226</f>
        <v>0.060404610000000004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140</v>
      </c>
      <c r="AT226" s="228" t="s">
        <v>135</v>
      </c>
      <c r="AU226" s="228" t="s">
        <v>85</v>
      </c>
      <c r="AY226" s="16" t="s">
        <v>133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83</v>
      </c>
      <c r="BK226" s="229">
        <f>ROUND(I226*H226,2)</f>
        <v>0</v>
      </c>
      <c r="BL226" s="16" t="s">
        <v>140</v>
      </c>
      <c r="BM226" s="228" t="s">
        <v>318</v>
      </c>
    </row>
    <row r="227" s="2" customFormat="1">
      <c r="A227" s="37"/>
      <c r="B227" s="38"/>
      <c r="C227" s="39"/>
      <c r="D227" s="230" t="s">
        <v>142</v>
      </c>
      <c r="E227" s="39"/>
      <c r="F227" s="231" t="s">
        <v>319</v>
      </c>
      <c r="G227" s="39"/>
      <c r="H227" s="39"/>
      <c r="I227" s="232"/>
      <c r="J227" s="39"/>
      <c r="K227" s="39"/>
      <c r="L227" s="43"/>
      <c r="M227" s="233"/>
      <c r="N227" s="23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142</v>
      </c>
      <c r="AU227" s="16" t="s">
        <v>85</v>
      </c>
    </row>
    <row r="228" s="13" customFormat="1">
      <c r="A228" s="13"/>
      <c r="B228" s="235"/>
      <c r="C228" s="236"/>
      <c r="D228" s="230" t="s">
        <v>171</v>
      </c>
      <c r="E228" s="237" t="s">
        <v>1</v>
      </c>
      <c r="F228" s="238" t="s">
        <v>283</v>
      </c>
      <c r="G228" s="236"/>
      <c r="H228" s="239">
        <v>0.057000000000000002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171</v>
      </c>
      <c r="AU228" s="245" t="s">
        <v>85</v>
      </c>
      <c r="AV228" s="13" t="s">
        <v>85</v>
      </c>
      <c r="AW228" s="13" t="s">
        <v>31</v>
      </c>
      <c r="AX228" s="13" t="s">
        <v>83</v>
      </c>
      <c r="AY228" s="245" t="s">
        <v>133</v>
      </c>
    </row>
    <row r="229" s="2" customFormat="1" ht="24.15" customHeight="1">
      <c r="A229" s="37"/>
      <c r="B229" s="38"/>
      <c r="C229" s="217" t="s">
        <v>320</v>
      </c>
      <c r="D229" s="217" t="s">
        <v>135</v>
      </c>
      <c r="E229" s="218" t="s">
        <v>321</v>
      </c>
      <c r="F229" s="219" t="s">
        <v>322</v>
      </c>
      <c r="G229" s="220" t="s">
        <v>151</v>
      </c>
      <c r="H229" s="221">
        <v>7.4000000000000004</v>
      </c>
      <c r="I229" s="222"/>
      <c r="J229" s="223">
        <f>ROUND(I229*H229,2)</f>
        <v>0</v>
      </c>
      <c r="K229" s="219" t="s">
        <v>139</v>
      </c>
      <c r="L229" s="43"/>
      <c r="M229" s="224" t="s">
        <v>1</v>
      </c>
      <c r="N229" s="225" t="s">
        <v>40</v>
      </c>
      <c r="O229" s="90"/>
      <c r="P229" s="226">
        <f>O229*H229</f>
        <v>0</v>
      </c>
      <c r="Q229" s="226">
        <v>0.00033</v>
      </c>
      <c r="R229" s="226">
        <f>Q229*H229</f>
        <v>0.0024420000000000002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140</v>
      </c>
      <c r="AT229" s="228" t="s">
        <v>135</v>
      </c>
      <c r="AU229" s="228" t="s">
        <v>85</v>
      </c>
      <c r="AY229" s="16" t="s">
        <v>133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83</v>
      </c>
      <c r="BK229" s="229">
        <f>ROUND(I229*H229,2)</f>
        <v>0</v>
      </c>
      <c r="BL229" s="16" t="s">
        <v>140</v>
      </c>
      <c r="BM229" s="228" t="s">
        <v>323</v>
      </c>
    </row>
    <row r="230" s="2" customFormat="1">
      <c r="A230" s="37"/>
      <c r="B230" s="38"/>
      <c r="C230" s="39"/>
      <c r="D230" s="230" t="s">
        <v>142</v>
      </c>
      <c r="E230" s="39"/>
      <c r="F230" s="231" t="s">
        <v>324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142</v>
      </c>
      <c r="AU230" s="16" t="s">
        <v>85</v>
      </c>
    </row>
    <row r="231" s="2" customFormat="1">
      <c r="A231" s="37"/>
      <c r="B231" s="38"/>
      <c r="C231" s="39"/>
      <c r="D231" s="230" t="s">
        <v>209</v>
      </c>
      <c r="E231" s="39"/>
      <c r="F231" s="267" t="s">
        <v>325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209</v>
      </c>
      <c r="AU231" s="16" t="s">
        <v>85</v>
      </c>
    </row>
    <row r="232" s="13" customFormat="1">
      <c r="A232" s="13"/>
      <c r="B232" s="235"/>
      <c r="C232" s="236"/>
      <c r="D232" s="230" t="s">
        <v>171</v>
      </c>
      <c r="E232" s="237" t="s">
        <v>1</v>
      </c>
      <c r="F232" s="238" t="s">
        <v>326</v>
      </c>
      <c r="G232" s="236"/>
      <c r="H232" s="239">
        <v>7.4000000000000004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171</v>
      </c>
      <c r="AU232" s="245" t="s">
        <v>85</v>
      </c>
      <c r="AV232" s="13" t="s">
        <v>85</v>
      </c>
      <c r="AW232" s="13" t="s">
        <v>31</v>
      </c>
      <c r="AX232" s="13" t="s">
        <v>83</v>
      </c>
      <c r="AY232" s="245" t="s">
        <v>133</v>
      </c>
    </row>
    <row r="233" s="2" customFormat="1" ht="16.5" customHeight="1">
      <c r="A233" s="37"/>
      <c r="B233" s="38"/>
      <c r="C233" s="257" t="s">
        <v>327</v>
      </c>
      <c r="D233" s="257" t="s">
        <v>189</v>
      </c>
      <c r="E233" s="258" t="s">
        <v>328</v>
      </c>
      <c r="F233" s="259" t="s">
        <v>329</v>
      </c>
      <c r="G233" s="260" t="s">
        <v>151</v>
      </c>
      <c r="H233" s="261">
        <v>7.4000000000000004</v>
      </c>
      <c r="I233" s="262"/>
      <c r="J233" s="263">
        <f>ROUND(I233*H233,2)</f>
        <v>0</v>
      </c>
      <c r="K233" s="259" t="s">
        <v>139</v>
      </c>
      <c r="L233" s="264"/>
      <c r="M233" s="265" t="s">
        <v>1</v>
      </c>
      <c r="N233" s="266" t="s">
        <v>40</v>
      </c>
      <c r="O233" s="90"/>
      <c r="P233" s="226">
        <f>O233*H233</f>
        <v>0</v>
      </c>
      <c r="Q233" s="226">
        <v>0.050999999999999997</v>
      </c>
      <c r="R233" s="226">
        <f>Q233*H233</f>
        <v>0.37740000000000001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182</v>
      </c>
      <c r="AT233" s="228" t="s">
        <v>189</v>
      </c>
      <c r="AU233" s="228" t="s">
        <v>85</v>
      </c>
      <c r="AY233" s="16" t="s">
        <v>133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83</v>
      </c>
      <c r="BK233" s="229">
        <f>ROUND(I233*H233,2)</f>
        <v>0</v>
      </c>
      <c r="BL233" s="16" t="s">
        <v>140</v>
      </c>
      <c r="BM233" s="228" t="s">
        <v>330</v>
      </c>
    </row>
    <row r="234" s="2" customFormat="1">
      <c r="A234" s="37"/>
      <c r="B234" s="38"/>
      <c r="C234" s="39"/>
      <c r="D234" s="230" t="s">
        <v>142</v>
      </c>
      <c r="E234" s="39"/>
      <c r="F234" s="231" t="s">
        <v>329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142</v>
      </c>
      <c r="AU234" s="16" t="s">
        <v>85</v>
      </c>
    </row>
    <row r="235" s="2" customFormat="1">
      <c r="A235" s="37"/>
      <c r="B235" s="38"/>
      <c r="C235" s="39"/>
      <c r="D235" s="230" t="s">
        <v>209</v>
      </c>
      <c r="E235" s="39"/>
      <c r="F235" s="267" t="s">
        <v>331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209</v>
      </c>
      <c r="AU235" s="16" t="s">
        <v>85</v>
      </c>
    </row>
    <row r="236" s="12" customFormat="1" ht="22.8" customHeight="1">
      <c r="A236" s="12"/>
      <c r="B236" s="201"/>
      <c r="C236" s="202"/>
      <c r="D236" s="203" t="s">
        <v>74</v>
      </c>
      <c r="E236" s="215" t="s">
        <v>140</v>
      </c>
      <c r="F236" s="215" t="s">
        <v>332</v>
      </c>
      <c r="G236" s="202"/>
      <c r="H236" s="202"/>
      <c r="I236" s="205"/>
      <c r="J236" s="216">
        <f>BK236</f>
        <v>0</v>
      </c>
      <c r="K236" s="202"/>
      <c r="L236" s="207"/>
      <c r="M236" s="208"/>
      <c r="N236" s="209"/>
      <c r="O236" s="209"/>
      <c r="P236" s="210">
        <f>SUM(P237:P266)</f>
        <v>0</v>
      </c>
      <c r="Q236" s="209"/>
      <c r="R236" s="210">
        <f>SUM(R237:R266)</f>
        <v>7.9744242700000001</v>
      </c>
      <c r="S236" s="209"/>
      <c r="T236" s="211">
        <f>SUM(T237:T266)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2" t="s">
        <v>83</v>
      </c>
      <c r="AT236" s="213" t="s">
        <v>74</v>
      </c>
      <c r="AU236" s="213" t="s">
        <v>83</v>
      </c>
      <c r="AY236" s="212" t="s">
        <v>133</v>
      </c>
      <c r="BK236" s="214">
        <f>SUM(BK237:BK266)</f>
        <v>0</v>
      </c>
    </row>
    <row r="237" s="2" customFormat="1" ht="21.75" customHeight="1">
      <c r="A237" s="37"/>
      <c r="B237" s="38"/>
      <c r="C237" s="217" t="s">
        <v>333</v>
      </c>
      <c r="D237" s="217" t="s">
        <v>135</v>
      </c>
      <c r="E237" s="218" t="s">
        <v>334</v>
      </c>
      <c r="F237" s="219" t="s">
        <v>335</v>
      </c>
      <c r="G237" s="220" t="s">
        <v>168</v>
      </c>
      <c r="H237" s="221">
        <v>4.7999999999999998</v>
      </c>
      <c r="I237" s="222"/>
      <c r="J237" s="223">
        <f>ROUND(I237*H237,2)</f>
        <v>0</v>
      </c>
      <c r="K237" s="219" t="s">
        <v>139</v>
      </c>
      <c r="L237" s="43"/>
      <c r="M237" s="224" t="s">
        <v>1</v>
      </c>
      <c r="N237" s="225" t="s">
        <v>40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140</v>
      </c>
      <c r="AT237" s="228" t="s">
        <v>135</v>
      </c>
      <c r="AU237" s="228" t="s">
        <v>85</v>
      </c>
      <c r="AY237" s="16" t="s">
        <v>133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83</v>
      </c>
      <c r="BK237" s="229">
        <f>ROUND(I237*H237,2)</f>
        <v>0</v>
      </c>
      <c r="BL237" s="16" t="s">
        <v>140</v>
      </c>
      <c r="BM237" s="228" t="s">
        <v>336</v>
      </c>
    </row>
    <row r="238" s="2" customFormat="1">
      <c r="A238" s="37"/>
      <c r="B238" s="38"/>
      <c r="C238" s="39"/>
      <c r="D238" s="230" t="s">
        <v>142</v>
      </c>
      <c r="E238" s="39"/>
      <c r="F238" s="231" t="s">
        <v>337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142</v>
      </c>
      <c r="AU238" s="16" t="s">
        <v>85</v>
      </c>
    </row>
    <row r="239" s="13" customFormat="1">
      <c r="A239" s="13"/>
      <c r="B239" s="235"/>
      <c r="C239" s="236"/>
      <c r="D239" s="230" t="s">
        <v>171</v>
      </c>
      <c r="E239" s="237" t="s">
        <v>1</v>
      </c>
      <c r="F239" s="238" t="s">
        <v>338</v>
      </c>
      <c r="G239" s="236"/>
      <c r="H239" s="239">
        <v>4.5599999999999996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171</v>
      </c>
      <c r="AU239" s="245" t="s">
        <v>85</v>
      </c>
      <c r="AV239" s="13" t="s">
        <v>85</v>
      </c>
      <c r="AW239" s="13" t="s">
        <v>31</v>
      </c>
      <c r="AX239" s="13" t="s">
        <v>75</v>
      </c>
      <c r="AY239" s="245" t="s">
        <v>133</v>
      </c>
    </row>
    <row r="240" s="13" customFormat="1">
      <c r="A240" s="13"/>
      <c r="B240" s="235"/>
      <c r="C240" s="236"/>
      <c r="D240" s="230" t="s">
        <v>171</v>
      </c>
      <c r="E240" s="237" t="s">
        <v>1</v>
      </c>
      <c r="F240" s="238" t="s">
        <v>339</v>
      </c>
      <c r="G240" s="236"/>
      <c r="H240" s="239">
        <v>0.23999999999999999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171</v>
      </c>
      <c r="AU240" s="245" t="s">
        <v>85</v>
      </c>
      <c r="AV240" s="13" t="s">
        <v>85</v>
      </c>
      <c r="AW240" s="13" t="s">
        <v>31</v>
      </c>
      <c r="AX240" s="13" t="s">
        <v>75</v>
      </c>
      <c r="AY240" s="245" t="s">
        <v>133</v>
      </c>
    </row>
    <row r="241" s="14" customFormat="1">
      <c r="A241" s="14"/>
      <c r="B241" s="246"/>
      <c r="C241" s="247"/>
      <c r="D241" s="230" t="s">
        <v>171</v>
      </c>
      <c r="E241" s="248" t="s">
        <v>1</v>
      </c>
      <c r="F241" s="249" t="s">
        <v>175</v>
      </c>
      <c r="G241" s="247"/>
      <c r="H241" s="250">
        <v>4.7999999999999998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171</v>
      </c>
      <c r="AU241" s="256" t="s">
        <v>85</v>
      </c>
      <c r="AV241" s="14" t="s">
        <v>140</v>
      </c>
      <c r="AW241" s="14" t="s">
        <v>31</v>
      </c>
      <c r="AX241" s="14" t="s">
        <v>83</v>
      </c>
      <c r="AY241" s="256" t="s">
        <v>133</v>
      </c>
    </row>
    <row r="242" s="2" customFormat="1" ht="24.15" customHeight="1">
      <c r="A242" s="37"/>
      <c r="B242" s="38"/>
      <c r="C242" s="217" t="s">
        <v>340</v>
      </c>
      <c r="D242" s="217" t="s">
        <v>135</v>
      </c>
      <c r="E242" s="218" t="s">
        <v>341</v>
      </c>
      <c r="F242" s="219" t="s">
        <v>342</v>
      </c>
      <c r="G242" s="220" t="s">
        <v>138</v>
      </c>
      <c r="H242" s="221">
        <v>6.2800000000000002</v>
      </c>
      <c r="I242" s="222"/>
      <c r="J242" s="223">
        <f>ROUND(I242*H242,2)</f>
        <v>0</v>
      </c>
      <c r="K242" s="219" t="s">
        <v>139</v>
      </c>
      <c r="L242" s="43"/>
      <c r="M242" s="224" t="s">
        <v>1</v>
      </c>
      <c r="N242" s="225" t="s">
        <v>40</v>
      </c>
      <c r="O242" s="90"/>
      <c r="P242" s="226">
        <f>O242*H242</f>
        <v>0</v>
      </c>
      <c r="Q242" s="226">
        <v>0.01787</v>
      </c>
      <c r="R242" s="226">
        <f>Q242*H242</f>
        <v>0.11222360000000001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140</v>
      </c>
      <c r="AT242" s="228" t="s">
        <v>135</v>
      </c>
      <c r="AU242" s="228" t="s">
        <v>85</v>
      </c>
      <c r="AY242" s="16" t="s">
        <v>133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83</v>
      </c>
      <c r="BK242" s="229">
        <f>ROUND(I242*H242,2)</f>
        <v>0</v>
      </c>
      <c r="BL242" s="16" t="s">
        <v>140</v>
      </c>
      <c r="BM242" s="228" t="s">
        <v>343</v>
      </c>
    </row>
    <row r="243" s="2" customFormat="1">
      <c r="A243" s="37"/>
      <c r="B243" s="38"/>
      <c r="C243" s="39"/>
      <c r="D243" s="230" t="s">
        <v>142</v>
      </c>
      <c r="E243" s="39"/>
      <c r="F243" s="231" t="s">
        <v>344</v>
      </c>
      <c r="G243" s="39"/>
      <c r="H243" s="39"/>
      <c r="I243" s="232"/>
      <c r="J243" s="39"/>
      <c r="K243" s="39"/>
      <c r="L243" s="43"/>
      <c r="M243" s="233"/>
      <c r="N243" s="23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142</v>
      </c>
      <c r="AU243" s="16" t="s">
        <v>85</v>
      </c>
    </row>
    <row r="244" s="13" customFormat="1">
      <c r="A244" s="13"/>
      <c r="B244" s="235"/>
      <c r="C244" s="236"/>
      <c r="D244" s="230" t="s">
        <v>171</v>
      </c>
      <c r="E244" s="237" t="s">
        <v>1</v>
      </c>
      <c r="F244" s="238" t="s">
        <v>345</v>
      </c>
      <c r="G244" s="236"/>
      <c r="H244" s="239">
        <v>6.2800000000000002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171</v>
      </c>
      <c r="AU244" s="245" t="s">
        <v>85</v>
      </c>
      <c r="AV244" s="13" t="s">
        <v>85</v>
      </c>
      <c r="AW244" s="13" t="s">
        <v>31</v>
      </c>
      <c r="AX244" s="13" t="s">
        <v>83</v>
      </c>
      <c r="AY244" s="245" t="s">
        <v>133</v>
      </c>
    </row>
    <row r="245" s="2" customFormat="1" ht="24.15" customHeight="1">
      <c r="A245" s="37"/>
      <c r="B245" s="38"/>
      <c r="C245" s="217" t="s">
        <v>346</v>
      </c>
      <c r="D245" s="217" t="s">
        <v>135</v>
      </c>
      <c r="E245" s="218" t="s">
        <v>347</v>
      </c>
      <c r="F245" s="219" t="s">
        <v>348</v>
      </c>
      <c r="G245" s="220" t="s">
        <v>138</v>
      </c>
      <c r="H245" s="221">
        <v>6.2800000000000002</v>
      </c>
      <c r="I245" s="222"/>
      <c r="J245" s="223">
        <f>ROUND(I245*H245,2)</f>
        <v>0</v>
      </c>
      <c r="K245" s="219" t="s">
        <v>139</v>
      </c>
      <c r="L245" s="43"/>
      <c r="M245" s="224" t="s">
        <v>1</v>
      </c>
      <c r="N245" s="225" t="s">
        <v>40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140</v>
      </c>
      <c r="AT245" s="228" t="s">
        <v>135</v>
      </c>
      <c r="AU245" s="228" t="s">
        <v>85</v>
      </c>
      <c r="AY245" s="16" t="s">
        <v>133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140</v>
      </c>
      <c r="BM245" s="228" t="s">
        <v>349</v>
      </c>
    </row>
    <row r="246" s="2" customFormat="1">
      <c r="A246" s="37"/>
      <c r="B246" s="38"/>
      <c r="C246" s="39"/>
      <c r="D246" s="230" t="s">
        <v>142</v>
      </c>
      <c r="E246" s="39"/>
      <c r="F246" s="231" t="s">
        <v>350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142</v>
      </c>
      <c r="AU246" s="16" t="s">
        <v>85</v>
      </c>
    </row>
    <row r="247" s="2" customFormat="1" ht="21.75" customHeight="1">
      <c r="A247" s="37"/>
      <c r="B247" s="38"/>
      <c r="C247" s="217" t="s">
        <v>351</v>
      </c>
      <c r="D247" s="217" t="s">
        <v>135</v>
      </c>
      <c r="E247" s="218" t="s">
        <v>352</v>
      </c>
      <c r="F247" s="219" t="s">
        <v>353</v>
      </c>
      <c r="G247" s="220" t="s">
        <v>192</v>
      </c>
      <c r="H247" s="221">
        <v>0.56999999999999995</v>
      </c>
      <c r="I247" s="222"/>
      <c r="J247" s="223">
        <f>ROUND(I247*H247,2)</f>
        <v>0</v>
      </c>
      <c r="K247" s="219" t="s">
        <v>139</v>
      </c>
      <c r="L247" s="43"/>
      <c r="M247" s="224" t="s">
        <v>1</v>
      </c>
      <c r="N247" s="225" t="s">
        <v>40</v>
      </c>
      <c r="O247" s="90"/>
      <c r="P247" s="226">
        <f>O247*H247</f>
        <v>0</v>
      </c>
      <c r="Q247" s="226">
        <v>1.0492699999999999</v>
      </c>
      <c r="R247" s="226">
        <f>Q247*H247</f>
        <v>0.59808389999999989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140</v>
      </c>
      <c r="AT247" s="228" t="s">
        <v>135</v>
      </c>
      <c r="AU247" s="228" t="s">
        <v>85</v>
      </c>
      <c r="AY247" s="16" t="s">
        <v>133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83</v>
      </c>
      <c r="BK247" s="229">
        <f>ROUND(I247*H247,2)</f>
        <v>0</v>
      </c>
      <c r="BL247" s="16" t="s">
        <v>140</v>
      </c>
      <c r="BM247" s="228" t="s">
        <v>354</v>
      </c>
    </row>
    <row r="248" s="2" customFormat="1">
      <c r="A248" s="37"/>
      <c r="B248" s="38"/>
      <c r="C248" s="39"/>
      <c r="D248" s="230" t="s">
        <v>142</v>
      </c>
      <c r="E248" s="39"/>
      <c r="F248" s="231" t="s">
        <v>355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142</v>
      </c>
      <c r="AU248" s="16" t="s">
        <v>85</v>
      </c>
    </row>
    <row r="249" s="13" customFormat="1">
      <c r="A249" s="13"/>
      <c r="B249" s="235"/>
      <c r="C249" s="236"/>
      <c r="D249" s="230" t="s">
        <v>171</v>
      </c>
      <c r="E249" s="237" t="s">
        <v>1</v>
      </c>
      <c r="F249" s="238" t="s">
        <v>356</v>
      </c>
      <c r="G249" s="236"/>
      <c r="H249" s="239">
        <v>0.56999999999999995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171</v>
      </c>
      <c r="AU249" s="245" t="s">
        <v>85</v>
      </c>
      <c r="AV249" s="13" t="s">
        <v>85</v>
      </c>
      <c r="AW249" s="13" t="s">
        <v>31</v>
      </c>
      <c r="AX249" s="13" t="s">
        <v>83</v>
      </c>
      <c r="AY249" s="245" t="s">
        <v>133</v>
      </c>
    </row>
    <row r="250" s="2" customFormat="1" ht="21.75" customHeight="1">
      <c r="A250" s="37"/>
      <c r="B250" s="38"/>
      <c r="C250" s="217" t="s">
        <v>357</v>
      </c>
      <c r="D250" s="217" t="s">
        <v>135</v>
      </c>
      <c r="E250" s="218" t="s">
        <v>358</v>
      </c>
      <c r="F250" s="219" t="s">
        <v>359</v>
      </c>
      <c r="G250" s="220" t="s">
        <v>192</v>
      </c>
      <c r="H250" s="221">
        <v>0.17100000000000001</v>
      </c>
      <c r="I250" s="222"/>
      <c r="J250" s="223">
        <f>ROUND(I250*H250,2)</f>
        <v>0</v>
      </c>
      <c r="K250" s="219" t="s">
        <v>139</v>
      </c>
      <c r="L250" s="43"/>
      <c r="M250" s="224" t="s">
        <v>1</v>
      </c>
      <c r="N250" s="225" t="s">
        <v>40</v>
      </c>
      <c r="O250" s="90"/>
      <c r="P250" s="226">
        <f>O250*H250</f>
        <v>0</v>
      </c>
      <c r="Q250" s="226">
        <v>1.09687</v>
      </c>
      <c r="R250" s="226">
        <f>Q250*H250</f>
        <v>0.18756477000000002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140</v>
      </c>
      <c r="AT250" s="228" t="s">
        <v>135</v>
      </c>
      <c r="AU250" s="228" t="s">
        <v>85</v>
      </c>
      <c r="AY250" s="16" t="s">
        <v>133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83</v>
      </c>
      <c r="BK250" s="229">
        <f>ROUND(I250*H250,2)</f>
        <v>0</v>
      </c>
      <c r="BL250" s="16" t="s">
        <v>140</v>
      </c>
      <c r="BM250" s="228" t="s">
        <v>360</v>
      </c>
    </row>
    <row r="251" s="2" customFormat="1">
      <c r="A251" s="37"/>
      <c r="B251" s="38"/>
      <c r="C251" s="39"/>
      <c r="D251" s="230" t="s">
        <v>142</v>
      </c>
      <c r="E251" s="39"/>
      <c r="F251" s="231" t="s">
        <v>361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142</v>
      </c>
      <c r="AU251" s="16" t="s">
        <v>85</v>
      </c>
    </row>
    <row r="252" s="13" customFormat="1">
      <c r="A252" s="13"/>
      <c r="B252" s="235"/>
      <c r="C252" s="236"/>
      <c r="D252" s="230" t="s">
        <v>171</v>
      </c>
      <c r="E252" s="237" t="s">
        <v>1</v>
      </c>
      <c r="F252" s="238" t="s">
        <v>362</v>
      </c>
      <c r="G252" s="236"/>
      <c r="H252" s="239">
        <v>0.17100000000000001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171</v>
      </c>
      <c r="AU252" s="245" t="s">
        <v>85</v>
      </c>
      <c r="AV252" s="13" t="s">
        <v>85</v>
      </c>
      <c r="AW252" s="13" t="s">
        <v>31</v>
      </c>
      <c r="AX252" s="13" t="s">
        <v>83</v>
      </c>
      <c r="AY252" s="245" t="s">
        <v>133</v>
      </c>
    </row>
    <row r="253" s="2" customFormat="1" ht="24.15" customHeight="1">
      <c r="A253" s="37"/>
      <c r="B253" s="38"/>
      <c r="C253" s="217" t="s">
        <v>363</v>
      </c>
      <c r="D253" s="217" t="s">
        <v>135</v>
      </c>
      <c r="E253" s="218" t="s">
        <v>364</v>
      </c>
      <c r="F253" s="219" t="s">
        <v>365</v>
      </c>
      <c r="G253" s="220" t="s">
        <v>138</v>
      </c>
      <c r="H253" s="221">
        <v>15.199999999999999</v>
      </c>
      <c r="I253" s="222"/>
      <c r="J253" s="223">
        <f>ROUND(I253*H253,2)</f>
        <v>0</v>
      </c>
      <c r="K253" s="219" t="s">
        <v>139</v>
      </c>
      <c r="L253" s="43"/>
      <c r="M253" s="224" t="s">
        <v>1</v>
      </c>
      <c r="N253" s="225" t="s">
        <v>40</v>
      </c>
      <c r="O253" s="90"/>
      <c r="P253" s="226">
        <f>O253*H253</f>
        <v>0</v>
      </c>
      <c r="Q253" s="226">
        <v>0.00097999999999999997</v>
      </c>
      <c r="R253" s="226">
        <f>Q253*H253</f>
        <v>0.014896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140</v>
      </c>
      <c r="AT253" s="228" t="s">
        <v>135</v>
      </c>
      <c r="AU253" s="228" t="s">
        <v>85</v>
      </c>
      <c r="AY253" s="16" t="s">
        <v>133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83</v>
      </c>
      <c r="BK253" s="229">
        <f>ROUND(I253*H253,2)</f>
        <v>0</v>
      </c>
      <c r="BL253" s="16" t="s">
        <v>140</v>
      </c>
      <c r="BM253" s="228" t="s">
        <v>366</v>
      </c>
    </row>
    <row r="254" s="2" customFormat="1">
      <c r="A254" s="37"/>
      <c r="B254" s="38"/>
      <c r="C254" s="39"/>
      <c r="D254" s="230" t="s">
        <v>142</v>
      </c>
      <c r="E254" s="39"/>
      <c r="F254" s="231" t="s">
        <v>367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142</v>
      </c>
      <c r="AU254" s="16" t="s">
        <v>85</v>
      </c>
    </row>
    <row r="255" s="13" customFormat="1">
      <c r="A255" s="13"/>
      <c r="B255" s="235"/>
      <c r="C255" s="236"/>
      <c r="D255" s="230" t="s">
        <v>171</v>
      </c>
      <c r="E255" s="237" t="s">
        <v>1</v>
      </c>
      <c r="F255" s="238" t="s">
        <v>368</v>
      </c>
      <c r="G255" s="236"/>
      <c r="H255" s="239">
        <v>15.199999999999999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171</v>
      </c>
      <c r="AU255" s="245" t="s">
        <v>85</v>
      </c>
      <c r="AV255" s="13" t="s">
        <v>85</v>
      </c>
      <c r="AW255" s="13" t="s">
        <v>31</v>
      </c>
      <c r="AX255" s="13" t="s">
        <v>83</v>
      </c>
      <c r="AY255" s="245" t="s">
        <v>133</v>
      </c>
    </row>
    <row r="256" s="2" customFormat="1" ht="16.5" customHeight="1">
      <c r="A256" s="37"/>
      <c r="B256" s="38"/>
      <c r="C256" s="257" t="s">
        <v>369</v>
      </c>
      <c r="D256" s="257" t="s">
        <v>189</v>
      </c>
      <c r="E256" s="258" t="s">
        <v>370</v>
      </c>
      <c r="F256" s="259" t="s">
        <v>371</v>
      </c>
      <c r="G256" s="260" t="s">
        <v>138</v>
      </c>
      <c r="H256" s="261">
        <v>16.719999999999999</v>
      </c>
      <c r="I256" s="262"/>
      <c r="J256" s="263">
        <f>ROUND(I256*H256,2)</f>
        <v>0</v>
      </c>
      <c r="K256" s="259" t="s">
        <v>139</v>
      </c>
      <c r="L256" s="264"/>
      <c r="M256" s="265" t="s">
        <v>1</v>
      </c>
      <c r="N256" s="266" t="s">
        <v>40</v>
      </c>
      <c r="O256" s="90"/>
      <c r="P256" s="226">
        <f>O256*H256</f>
        <v>0</v>
      </c>
      <c r="Q256" s="226">
        <v>0.0099000000000000008</v>
      </c>
      <c r="R256" s="226">
        <f>Q256*H256</f>
        <v>0.16552800000000001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182</v>
      </c>
      <c r="AT256" s="228" t="s">
        <v>189</v>
      </c>
      <c r="AU256" s="228" t="s">
        <v>85</v>
      </c>
      <c r="AY256" s="16" t="s">
        <v>133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83</v>
      </c>
      <c r="BK256" s="229">
        <f>ROUND(I256*H256,2)</f>
        <v>0</v>
      </c>
      <c r="BL256" s="16" t="s">
        <v>140</v>
      </c>
      <c r="BM256" s="228" t="s">
        <v>372</v>
      </c>
    </row>
    <row r="257" s="2" customFormat="1">
      <c r="A257" s="37"/>
      <c r="B257" s="38"/>
      <c r="C257" s="39"/>
      <c r="D257" s="230" t="s">
        <v>142</v>
      </c>
      <c r="E257" s="39"/>
      <c r="F257" s="231" t="s">
        <v>371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142</v>
      </c>
      <c r="AU257" s="16" t="s">
        <v>85</v>
      </c>
    </row>
    <row r="258" s="13" customFormat="1">
      <c r="A258" s="13"/>
      <c r="B258" s="235"/>
      <c r="C258" s="236"/>
      <c r="D258" s="230" t="s">
        <v>171</v>
      </c>
      <c r="E258" s="236"/>
      <c r="F258" s="238" t="s">
        <v>373</v>
      </c>
      <c r="G258" s="236"/>
      <c r="H258" s="239">
        <v>16.719999999999999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171</v>
      </c>
      <c r="AU258" s="245" t="s">
        <v>85</v>
      </c>
      <c r="AV258" s="13" t="s">
        <v>85</v>
      </c>
      <c r="AW258" s="13" t="s">
        <v>4</v>
      </c>
      <c r="AX258" s="13" t="s">
        <v>83</v>
      </c>
      <c r="AY258" s="245" t="s">
        <v>133</v>
      </c>
    </row>
    <row r="259" s="2" customFormat="1" ht="24.15" customHeight="1">
      <c r="A259" s="37"/>
      <c r="B259" s="38"/>
      <c r="C259" s="217" t="s">
        <v>374</v>
      </c>
      <c r="D259" s="217" t="s">
        <v>135</v>
      </c>
      <c r="E259" s="218" t="s">
        <v>375</v>
      </c>
      <c r="F259" s="219" t="s">
        <v>376</v>
      </c>
      <c r="G259" s="220" t="s">
        <v>138</v>
      </c>
      <c r="H259" s="221">
        <v>12.800000000000001</v>
      </c>
      <c r="I259" s="222"/>
      <c r="J259" s="223">
        <f>ROUND(I259*H259,2)</f>
        <v>0</v>
      </c>
      <c r="K259" s="219" t="s">
        <v>139</v>
      </c>
      <c r="L259" s="43"/>
      <c r="M259" s="224" t="s">
        <v>1</v>
      </c>
      <c r="N259" s="225" t="s">
        <v>40</v>
      </c>
      <c r="O259" s="90"/>
      <c r="P259" s="226">
        <f>O259*H259</f>
        <v>0</v>
      </c>
      <c r="Q259" s="226">
        <v>0.13861999999999999</v>
      </c>
      <c r="R259" s="226">
        <f>Q259*H259</f>
        <v>1.7743359999999999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140</v>
      </c>
      <c r="AT259" s="228" t="s">
        <v>135</v>
      </c>
      <c r="AU259" s="228" t="s">
        <v>85</v>
      </c>
      <c r="AY259" s="16" t="s">
        <v>133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83</v>
      </c>
      <c r="BK259" s="229">
        <f>ROUND(I259*H259,2)</f>
        <v>0</v>
      </c>
      <c r="BL259" s="16" t="s">
        <v>140</v>
      </c>
      <c r="BM259" s="228" t="s">
        <v>377</v>
      </c>
    </row>
    <row r="260" s="2" customFormat="1">
      <c r="A260" s="37"/>
      <c r="B260" s="38"/>
      <c r="C260" s="39"/>
      <c r="D260" s="230" t="s">
        <v>142</v>
      </c>
      <c r="E260" s="39"/>
      <c r="F260" s="231" t="s">
        <v>378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142</v>
      </c>
      <c r="AU260" s="16" t="s">
        <v>85</v>
      </c>
    </row>
    <row r="261" s="2" customFormat="1" ht="24.15" customHeight="1">
      <c r="A261" s="37"/>
      <c r="B261" s="38"/>
      <c r="C261" s="217" t="s">
        <v>379</v>
      </c>
      <c r="D261" s="217" t="s">
        <v>135</v>
      </c>
      <c r="E261" s="218" t="s">
        <v>380</v>
      </c>
      <c r="F261" s="219" t="s">
        <v>381</v>
      </c>
      <c r="G261" s="220" t="s">
        <v>168</v>
      </c>
      <c r="H261" s="221">
        <v>2.3999999999999999</v>
      </c>
      <c r="I261" s="222"/>
      <c r="J261" s="223">
        <f>ROUND(I261*H261,2)</f>
        <v>0</v>
      </c>
      <c r="K261" s="219" t="s">
        <v>139</v>
      </c>
      <c r="L261" s="43"/>
      <c r="M261" s="224" t="s">
        <v>1</v>
      </c>
      <c r="N261" s="225" t="s">
        <v>40</v>
      </c>
      <c r="O261" s="90"/>
      <c r="P261" s="226">
        <f>O261*H261</f>
        <v>0</v>
      </c>
      <c r="Q261" s="226">
        <v>2.13408</v>
      </c>
      <c r="R261" s="226">
        <f>Q261*H261</f>
        <v>5.1217920000000001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140</v>
      </c>
      <c r="AT261" s="228" t="s">
        <v>135</v>
      </c>
      <c r="AU261" s="228" t="s">
        <v>85</v>
      </c>
      <c r="AY261" s="16" t="s">
        <v>133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83</v>
      </c>
      <c r="BK261" s="229">
        <f>ROUND(I261*H261,2)</f>
        <v>0</v>
      </c>
      <c r="BL261" s="16" t="s">
        <v>140</v>
      </c>
      <c r="BM261" s="228" t="s">
        <v>382</v>
      </c>
    </row>
    <row r="262" s="2" customFormat="1">
      <c r="A262" s="37"/>
      <c r="B262" s="38"/>
      <c r="C262" s="39"/>
      <c r="D262" s="230" t="s">
        <v>142</v>
      </c>
      <c r="E262" s="39"/>
      <c r="F262" s="231" t="s">
        <v>383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142</v>
      </c>
      <c r="AU262" s="16" t="s">
        <v>85</v>
      </c>
    </row>
    <row r="263" s="2" customFormat="1">
      <c r="A263" s="37"/>
      <c r="B263" s="38"/>
      <c r="C263" s="39"/>
      <c r="D263" s="230" t="s">
        <v>209</v>
      </c>
      <c r="E263" s="39"/>
      <c r="F263" s="267" t="s">
        <v>210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209</v>
      </c>
      <c r="AU263" s="16" t="s">
        <v>85</v>
      </c>
    </row>
    <row r="264" s="13" customFormat="1">
      <c r="A264" s="13"/>
      <c r="B264" s="235"/>
      <c r="C264" s="236"/>
      <c r="D264" s="230" t="s">
        <v>171</v>
      </c>
      <c r="E264" s="237" t="s">
        <v>1</v>
      </c>
      <c r="F264" s="238" t="s">
        <v>384</v>
      </c>
      <c r="G264" s="236"/>
      <c r="H264" s="239">
        <v>2.3999999999999999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171</v>
      </c>
      <c r="AU264" s="245" t="s">
        <v>85</v>
      </c>
      <c r="AV264" s="13" t="s">
        <v>85</v>
      </c>
      <c r="AW264" s="13" t="s">
        <v>31</v>
      </c>
      <c r="AX264" s="13" t="s">
        <v>83</v>
      </c>
      <c r="AY264" s="245" t="s">
        <v>133</v>
      </c>
    </row>
    <row r="265" s="2" customFormat="1" ht="24.15" customHeight="1">
      <c r="A265" s="37"/>
      <c r="B265" s="38"/>
      <c r="C265" s="217" t="s">
        <v>385</v>
      </c>
      <c r="D265" s="217" t="s">
        <v>135</v>
      </c>
      <c r="E265" s="218" t="s">
        <v>386</v>
      </c>
      <c r="F265" s="219" t="s">
        <v>387</v>
      </c>
      <c r="G265" s="220" t="s">
        <v>138</v>
      </c>
      <c r="H265" s="221">
        <v>12</v>
      </c>
      <c r="I265" s="222"/>
      <c r="J265" s="223">
        <f>ROUND(I265*H265,2)</f>
        <v>0</v>
      </c>
      <c r="K265" s="219" t="s">
        <v>139</v>
      </c>
      <c r="L265" s="43"/>
      <c r="M265" s="224" t="s">
        <v>1</v>
      </c>
      <c r="N265" s="225" t="s">
        <v>40</v>
      </c>
      <c r="O265" s="9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140</v>
      </c>
      <c r="AT265" s="228" t="s">
        <v>135</v>
      </c>
      <c r="AU265" s="228" t="s">
        <v>85</v>
      </c>
      <c r="AY265" s="16" t="s">
        <v>133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83</v>
      </c>
      <c r="BK265" s="229">
        <f>ROUND(I265*H265,2)</f>
        <v>0</v>
      </c>
      <c r="BL265" s="16" t="s">
        <v>140</v>
      </c>
      <c r="BM265" s="228" t="s">
        <v>388</v>
      </c>
    </row>
    <row r="266" s="2" customFormat="1">
      <c r="A266" s="37"/>
      <c r="B266" s="38"/>
      <c r="C266" s="39"/>
      <c r="D266" s="230" t="s">
        <v>142</v>
      </c>
      <c r="E266" s="39"/>
      <c r="F266" s="231" t="s">
        <v>389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142</v>
      </c>
      <c r="AU266" s="16" t="s">
        <v>85</v>
      </c>
    </row>
    <row r="267" s="12" customFormat="1" ht="22.8" customHeight="1">
      <c r="A267" s="12"/>
      <c r="B267" s="201"/>
      <c r="C267" s="202"/>
      <c r="D267" s="203" t="s">
        <v>74</v>
      </c>
      <c r="E267" s="215" t="s">
        <v>159</v>
      </c>
      <c r="F267" s="215" t="s">
        <v>390</v>
      </c>
      <c r="G267" s="202"/>
      <c r="H267" s="202"/>
      <c r="I267" s="205"/>
      <c r="J267" s="216">
        <f>BK267</f>
        <v>0</v>
      </c>
      <c r="K267" s="202"/>
      <c r="L267" s="207"/>
      <c r="M267" s="208"/>
      <c r="N267" s="209"/>
      <c r="O267" s="209"/>
      <c r="P267" s="210">
        <f>SUM(P268:P278)</f>
        <v>0</v>
      </c>
      <c r="Q267" s="209"/>
      <c r="R267" s="210">
        <f>SUM(R268:R278)</f>
        <v>0</v>
      </c>
      <c r="S267" s="209"/>
      <c r="T267" s="211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2" t="s">
        <v>83</v>
      </c>
      <c r="AT267" s="213" t="s">
        <v>74</v>
      </c>
      <c r="AU267" s="213" t="s">
        <v>83</v>
      </c>
      <c r="AY267" s="212" t="s">
        <v>133</v>
      </c>
      <c r="BK267" s="214">
        <f>SUM(BK268:BK278)</f>
        <v>0</v>
      </c>
    </row>
    <row r="268" s="2" customFormat="1" ht="21.75" customHeight="1">
      <c r="A268" s="37"/>
      <c r="B268" s="38"/>
      <c r="C268" s="217" t="s">
        <v>391</v>
      </c>
      <c r="D268" s="217" t="s">
        <v>135</v>
      </c>
      <c r="E268" s="218" t="s">
        <v>392</v>
      </c>
      <c r="F268" s="219" t="s">
        <v>393</v>
      </c>
      <c r="G268" s="220" t="s">
        <v>138</v>
      </c>
      <c r="H268" s="221">
        <v>16.91</v>
      </c>
      <c r="I268" s="222"/>
      <c r="J268" s="223">
        <f>ROUND(I268*H268,2)</f>
        <v>0</v>
      </c>
      <c r="K268" s="219" t="s">
        <v>139</v>
      </c>
      <c r="L268" s="43"/>
      <c r="M268" s="224" t="s">
        <v>1</v>
      </c>
      <c r="N268" s="225" t="s">
        <v>40</v>
      </c>
      <c r="O268" s="90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140</v>
      </c>
      <c r="AT268" s="228" t="s">
        <v>135</v>
      </c>
      <c r="AU268" s="228" t="s">
        <v>85</v>
      </c>
      <c r="AY268" s="16" t="s">
        <v>133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83</v>
      </c>
      <c r="BK268" s="229">
        <f>ROUND(I268*H268,2)</f>
        <v>0</v>
      </c>
      <c r="BL268" s="16" t="s">
        <v>140</v>
      </c>
      <c r="BM268" s="228" t="s">
        <v>394</v>
      </c>
    </row>
    <row r="269" s="2" customFormat="1">
      <c r="A269" s="37"/>
      <c r="B269" s="38"/>
      <c r="C269" s="39"/>
      <c r="D269" s="230" t="s">
        <v>142</v>
      </c>
      <c r="E269" s="39"/>
      <c r="F269" s="231" t="s">
        <v>395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142</v>
      </c>
      <c r="AU269" s="16" t="s">
        <v>85</v>
      </c>
    </row>
    <row r="270" s="2" customFormat="1" ht="24.15" customHeight="1">
      <c r="A270" s="37"/>
      <c r="B270" s="38"/>
      <c r="C270" s="217" t="s">
        <v>396</v>
      </c>
      <c r="D270" s="217" t="s">
        <v>135</v>
      </c>
      <c r="E270" s="218" t="s">
        <v>397</v>
      </c>
      <c r="F270" s="219" t="s">
        <v>398</v>
      </c>
      <c r="G270" s="220" t="s">
        <v>138</v>
      </c>
      <c r="H270" s="221">
        <v>16.91</v>
      </c>
      <c r="I270" s="222"/>
      <c r="J270" s="223">
        <f>ROUND(I270*H270,2)</f>
        <v>0</v>
      </c>
      <c r="K270" s="219" t="s">
        <v>139</v>
      </c>
      <c r="L270" s="43"/>
      <c r="M270" s="224" t="s">
        <v>1</v>
      </c>
      <c r="N270" s="225" t="s">
        <v>40</v>
      </c>
      <c r="O270" s="9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140</v>
      </c>
      <c r="AT270" s="228" t="s">
        <v>135</v>
      </c>
      <c r="AU270" s="228" t="s">
        <v>85</v>
      </c>
      <c r="AY270" s="16" t="s">
        <v>133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83</v>
      </c>
      <c r="BK270" s="229">
        <f>ROUND(I270*H270,2)</f>
        <v>0</v>
      </c>
      <c r="BL270" s="16" t="s">
        <v>140</v>
      </c>
      <c r="BM270" s="228" t="s">
        <v>399</v>
      </c>
    </row>
    <row r="271" s="2" customFormat="1">
      <c r="A271" s="37"/>
      <c r="B271" s="38"/>
      <c r="C271" s="39"/>
      <c r="D271" s="230" t="s">
        <v>142</v>
      </c>
      <c r="E271" s="39"/>
      <c r="F271" s="231" t="s">
        <v>400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142</v>
      </c>
      <c r="AU271" s="16" t="s">
        <v>85</v>
      </c>
    </row>
    <row r="272" s="2" customFormat="1" ht="21.75" customHeight="1">
      <c r="A272" s="37"/>
      <c r="B272" s="38"/>
      <c r="C272" s="217" t="s">
        <v>401</v>
      </c>
      <c r="D272" s="217" t="s">
        <v>135</v>
      </c>
      <c r="E272" s="218" t="s">
        <v>402</v>
      </c>
      <c r="F272" s="219" t="s">
        <v>403</v>
      </c>
      <c r="G272" s="220" t="s">
        <v>138</v>
      </c>
      <c r="H272" s="221">
        <v>29.699999999999999</v>
      </c>
      <c r="I272" s="222"/>
      <c r="J272" s="223">
        <f>ROUND(I272*H272,2)</f>
        <v>0</v>
      </c>
      <c r="K272" s="219" t="s">
        <v>139</v>
      </c>
      <c r="L272" s="43"/>
      <c r="M272" s="224" t="s">
        <v>1</v>
      </c>
      <c r="N272" s="225" t="s">
        <v>40</v>
      </c>
      <c r="O272" s="90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140</v>
      </c>
      <c r="AT272" s="228" t="s">
        <v>135</v>
      </c>
      <c r="AU272" s="228" t="s">
        <v>85</v>
      </c>
      <c r="AY272" s="16" t="s">
        <v>133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83</v>
      </c>
      <c r="BK272" s="229">
        <f>ROUND(I272*H272,2)</f>
        <v>0</v>
      </c>
      <c r="BL272" s="16" t="s">
        <v>140</v>
      </c>
      <c r="BM272" s="228" t="s">
        <v>404</v>
      </c>
    </row>
    <row r="273" s="2" customFormat="1">
      <c r="A273" s="37"/>
      <c r="B273" s="38"/>
      <c r="C273" s="39"/>
      <c r="D273" s="230" t="s">
        <v>142</v>
      </c>
      <c r="E273" s="39"/>
      <c r="F273" s="231" t="s">
        <v>405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142</v>
      </c>
      <c r="AU273" s="16" t="s">
        <v>85</v>
      </c>
    </row>
    <row r="274" s="2" customFormat="1" ht="24.15" customHeight="1">
      <c r="A274" s="37"/>
      <c r="B274" s="38"/>
      <c r="C274" s="217" t="s">
        <v>406</v>
      </c>
      <c r="D274" s="217" t="s">
        <v>135</v>
      </c>
      <c r="E274" s="218" t="s">
        <v>407</v>
      </c>
      <c r="F274" s="219" t="s">
        <v>408</v>
      </c>
      <c r="G274" s="220" t="s">
        <v>138</v>
      </c>
      <c r="H274" s="221">
        <v>16.91</v>
      </c>
      <c r="I274" s="222"/>
      <c r="J274" s="223">
        <f>ROUND(I274*H274,2)</f>
        <v>0</v>
      </c>
      <c r="K274" s="219" t="s">
        <v>139</v>
      </c>
      <c r="L274" s="43"/>
      <c r="M274" s="224" t="s">
        <v>1</v>
      </c>
      <c r="N274" s="225" t="s">
        <v>40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140</v>
      </c>
      <c r="AT274" s="228" t="s">
        <v>135</v>
      </c>
      <c r="AU274" s="228" t="s">
        <v>85</v>
      </c>
      <c r="AY274" s="16" t="s">
        <v>133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83</v>
      </c>
      <c r="BK274" s="229">
        <f>ROUND(I274*H274,2)</f>
        <v>0</v>
      </c>
      <c r="BL274" s="16" t="s">
        <v>140</v>
      </c>
      <c r="BM274" s="228" t="s">
        <v>409</v>
      </c>
    </row>
    <row r="275" s="2" customFormat="1">
      <c r="A275" s="37"/>
      <c r="B275" s="38"/>
      <c r="C275" s="39"/>
      <c r="D275" s="230" t="s">
        <v>142</v>
      </c>
      <c r="E275" s="39"/>
      <c r="F275" s="231" t="s">
        <v>410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142</v>
      </c>
      <c r="AU275" s="16" t="s">
        <v>85</v>
      </c>
    </row>
    <row r="276" s="2" customFormat="1" ht="24.15" customHeight="1">
      <c r="A276" s="37"/>
      <c r="B276" s="38"/>
      <c r="C276" s="217" t="s">
        <v>411</v>
      </c>
      <c r="D276" s="217" t="s">
        <v>135</v>
      </c>
      <c r="E276" s="218" t="s">
        <v>412</v>
      </c>
      <c r="F276" s="219" t="s">
        <v>413</v>
      </c>
      <c r="G276" s="220" t="s">
        <v>138</v>
      </c>
      <c r="H276" s="221">
        <v>29.699999999999999</v>
      </c>
      <c r="I276" s="222"/>
      <c r="J276" s="223">
        <f>ROUND(I276*H276,2)</f>
        <v>0</v>
      </c>
      <c r="K276" s="219" t="s">
        <v>139</v>
      </c>
      <c r="L276" s="43"/>
      <c r="M276" s="224" t="s">
        <v>1</v>
      </c>
      <c r="N276" s="225" t="s">
        <v>40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140</v>
      </c>
      <c r="AT276" s="228" t="s">
        <v>135</v>
      </c>
      <c r="AU276" s="228" t="s">
        <v>85</v>
      </c>
      <c r="AY276" s="16" t="s">
        <v>133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83</v>
      </c>
      <c r="BK276" s="229">
        <f>ROUND(I276*H276,2)</f>
        <v>0</v>
      </c>
      <c r="BL276" s="16" t="s">
        <v>140</v>
      </c>
      <c r="BM276" s="228" t="s">
        <v>414</v>
      </c>
    </row>
    <row r="277" s="2" customFormat="1">
      <c r="A277" s="37"/>
      <c r="B277" s="38"/>
      <c r="C277" s="39"/>
      <c r="D277" s="230" t="s">
        <v>142</v>
      </c>
      <c r="E277" s="39"/>
      <c r="F277" s="231" t="s">
        <v>415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142</v>
      </c>
      <c r="AU277" s="16" t="s">
        <v>85</v>
      </c>
    </row>
    <row r="278" s="13" customFormat="1">
      <c r="A278" s="13"/>
      <c r="B278" s="235"/>
      <c r="C278" s="236"/>
      <c r="D278" s="230" t="s">
        <v>171</v>
      </c>
      <c r="E278" s="237" t="s">
        <v>1</v>
      </c>
      <c r="F278" s="238" t="s">
        <v>416</v>
      </c>
      <c r="G278" s="236"/>
      <c r="H278" s="239">
        <v>29.699999999999999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171</v>
      </c>
      <c r="AU278" s="245" t="s">
        <v>85</v>
      </c>
      <c r="AV278" s="13" t="s">
        <v>85</v>
      </c>
      <c r="AW278" s="13" t="s">
        <v>31</v>
      </c>
      <c r="AX278" s="13" t="s">
        <v>83</v>
      </c>
      <c r="AY278" s="245" t="s">
        <v>133</v>
      </c>
    </row>
    <row r="279" s="12" customFormat="1" ht="22.8" customHeight="1">
      <c r="A279" s="12"/>
      <c r="B279" s="201"/>
      <c r="C279" s="202"/>
      <c r="D279" s="203" t="s">
        <v>74</v>
      </c>
      <c r="E279" s="215" t="s">
        <v>182</v>
      </c>
      <c r="F279" s="215" t="s">
        <v>417</v>
      </c>
      <c r="G279" s="202"/>
      <c r="H279" s="202"/>
      <c r="I279" s="205"/>
      <c r="J279" s="216">
        <f>BK279</f>
        <v>0</v>
      </c>
      <c r="K279" s="202"/>
      <c r="L279" s="207"/>
      <c r="M279" s="208"/>
      <c r="N279" s="209"/>
      <c r="O279" s="209"/>
      <c r="P279" s="210">
        <f>SUM(P280:P284)</f>
        <v>0</v>
      </c>
      <c r="Q279" s="209"/>
      <c r="R279" s="210">
        <f>SUM(R280:R284)</f>
        <v>0.19005</v>
      </c>
      <c r="S279" s="209"/>
      <c r="T279" s="211">
        <f>SUM(T280:T284)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2" t="s">
        <v>83</v>
      </c>
      <c r="AT279" s="213" t="s">
        <v>74</v>
      </c>
      <c r="AU279" s="213" t="s">
        <v>83</v>
      </c>
      <c r="AY279" s="212" t="s">
        <v>133</v>
      </c>
      <c r="BK279" s="214">
        <f>SUM(BK280:BK284)</f>
        <v>0</v>
      </c>
    </row>
    <row r="280" s="2" customFormat="1" ht="37.8" customHeight="1">
      <c r="A280" s="37"/>
      <c r="B280" s="38"/>
      <c r="C280" s="217" t="s">
        <v>418</v>
      </c>
      <c r="D280" s="217" t="s">
        <v>135</v>
      </c>
      <c r="E280" s="218" t="s">
        <v>419</v>
      </c>
      <c r="F280" s="219" t="s">
        <v>420</v>
      </c>
      <c r="G280" s="220" t="s">
        <v>151</v>
      </c>
      <c r="H280" s="221">
        <v>1</v>
      </c>
      <c r="I280" s="222"/>
      <c r="J280" s="223">
        <f>ROUND(I280*H280,2)</f>
        <v>0</v>
      </c>
      <c r="K280" s="219" t="s">
        <v>139</v>
      </c>
      <c r="L280" s="43"/>
      <c r="M280" s="224" t="s">
        <v>1</v>
      </c>
      <c r="N280" s="225" t="s">
        <v>40</v>
      </c>
      <c r="O280" s="90"/>
      <c r="P280" s="226">
        <f>O280*H280</f>
        <v>0</v>
      </c>
      <c r="Q280" s="226">
        <v>0.00017000000000000001</v>
      </c>
      <c r="R280" s="226">
        <f>Q280*H280</f>
        <v>0.00017000000000000001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140</v>
      </c>
      <c r="AT280" s="228" t="s">
        <v>135</v>
      </c>
      <c r="AU280" s="228" t="s">
        <v>85</v>
      </c>
      <c r="AY280" s="16" t="s">
        <v>133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83</v>
      </c>
      <c r="BK280" s="229">
        <f>ROUND(I280*H280,2)</f>
        <v>0</v>
      </c>
      <c r="BL280" s="16" t="s">
        <v>140</v>
      </c>
      <c r="BM280" s="228" t="s">
        <v>421</v>
      </c>
    </row>
    <row r="281" s="2" customFormat="1">
      <c r="A281" s="37"/>
      <c r="B281" s="38"/>
      <c r="C281" s="39"/>
      <c r="D281" s="230" t="s">
        <v>142</v>
      </c>
      <c r="E281" s="39"/>
      <c r="F281" s="231" t="s">
        <v>422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142</v>
      </c>
      <c r="AU281" s="16" t="s">
        <v>85</v>
      </c>
    </row>
    <row r="282" s="2" customFormat="1" ht="16.5" customHeight="1">
      <c r="A282" s="37"/>
      <c r="B282" s="38"/>
      <c r="C282" s="257" t="s">
        <v>423</v>
      </c>
      <c r="D282" s="257" t="s">
        <v>189</v>
      </c>
      <c r="E282" s="258" t="s">
        <v>424</v>
      </c>
      <c r="F282" s="259" t="s">
        <v>425</v>
      </c>
      <c r="G282" s="260" t="s">
        <v>151</v>
      </c>
      <c r="H282" s="261">
        <v>1.01</v>
      </c>
      <c r="I282" s="262"/>
      <c r="J282" s="263">
        <f>ROUND(I282*H282,2)</f>
        <v>0</v>
      </c>
      <c r="K282" s="259" t="s">
        <v>139</v>
      </c>
      <c r="L282" s="264"/>
      <c r="M282" s="265" t="s">
        <v>1</v>
      </c>
      <c r="N282" s="266" t="s">
        <v>40</v>
      </c>
      <c r="O282" s="90"/>
      <c r="P282" s="226">
        <f>O282*H282</f>
        <v>0</v>
      </c>
      <c r="Q282" s="226">
        <v>0.188</v>
      </c>
      <c r="R282" s="226">
        <f>Q282*H282</f>
        <v>0.18987999999999999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182</v>
      </c>
      <c r="AT282" s="228" t="s">
        <v>189</v>
      </c>
      <c r="AU282" s="228" t="s">
        <v>85</v>
      </c>
      <c r="AY282" s="16" t="s">
        <v>133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83</v>
      </c>
      <c r="BK282" s="229">
        <f>ROUND(I282*H282,2)</f>
        <v>0</v>
      </c>
      <c r="BL282" s="16" t="s">
        <v>140</v>
      </c>
      <c r="BM282" s="228" t="s">
        <v>426</v>
      </c>
    </row>
    <row r="283" s="2" customFormat="1">
      <c r="A283" s="37"/>
      <c r="B283" s="38"/>
      <c r="C283" s="39"/>
      <c r="D283" s="230" t="s">
        <v>142</v>
      </c>
      <c r="E283" s="39"/>
      <c r="F283" s="231" t="s">
        <v>425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142</v>
      </c>
      <c r="AU283" s="16" t="s">
        <v>85</v>
      </c>
    </row>
    <row r="284" s="13" customFormat="1">
      <c r="A284" s="13"/>
      <c r="B284" s="235"/>
      <c r="C284" s="236"/>
      <c r="D284" s="230" t="s">
        <v>171</v>
      </c>
      <c r="E284" s="236"/>
      <c r="F284" s="238" t="s">
        <v>427</v>
      </c>
      <c r="G284" s="236"/>
      <c r="H284" s="239">
        <v>1.01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171</v>
      </c>
      <c r="AU284" s="245" t="s">
        <v>85</v>
      </c>
      <c r="AV284" s="13" t="s">
        <v>85</v>
      </c>
      <c r="AW284" s="13" t="s">
        <v>4</v>
      </c>
      <c r="AX284" s="13" t="s">
        <v>83</v>
      </c>
      <c r="AY284" s="245" t="s">
        <v>133</v>
      </c>
    </row>
    <row r="285" s="12" customFormat="1" ht="22.8" customHeight="1">
      <c r="A285" s="12"/>
      <c r="B285" s="201"/>
      <c r="C285" s="202"/>
      <c r="D285" s="203" t="s">
        <v>74</v>
      </c>
      <c r="E285" s="215" t="s">
        <v>188</v>
      </c>
      <c r="F285" s="215" t="s">
        <v>428</v>
      </c>
      <c r="G285" s="202"/>
      <c r="H285" s="202"/>
      <c r="I285" s="205"/>
      <c r="J285" s="216">
        <f>BK285</f>
        <v>0</v>
      </c>
      <c r="K285" s="202"/>
      <c r="L285" s="207"/>
      <c r="M285" s="208"/>
      <c r="N285" s="209"/>
      <c r="O285" s="209"/>
      <c r="P285" s="210">
        <f>SUM(P286:P335)</f>
        <v>0</v>
      </c>
      <c r="Q285" s="209"/>
      <c r="R285" s="210">
        <f>SUM(R286:R335)</f>
        <v>2.6737059999999997</v>
      </c>
      <c r="S285" s="209"/>
      <c r="T285" s="211">
        <f>SUM(T286:T335)</f>
        <v>47.076520000000009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2" t="s">
        <v>83</v>
      </c>
      <c r="AT285" s="213" t="s">
        <v>74</v>
      </c>
      <c r="AU285" s="213" t="s">
        <v>83</v>
      </c>
      <c r="AY285" s="212" t="s">
        <v>133</v>
      </c>
      <c r="BK285" s="214">
        <f>SUM(BK286:BK335)</f>
        <v>0</v>
      </c>
    </row>
    <row r="286" s="2" customFormat="1" ht="24.15" customHeight="1">
      <c r="A286" s="37"/>
      <c r="B286" s="38"/>
      <c r="C286" s="217" t="s">
        <v>429</v>
      </c>
      <c r="D286" s="217" t="s">
        <v>135</v>
      </c>
      <c r="E286" s="218" t="s">
        <v>430</v>
      </c>
      <c r="F286" s="219" t="s">
        <v>431</v>
      </c>
      <c r="G286" s="220" t="s">
        <v>432</v>
      </c>
      <c r="H286" s="221">
        <v>2</v>
      </c>
      <c r="I286" s="222"/>
      <c r="J286" s="223">
        <f>ROUND(I286*H286,2)</f>
        <v>0</v>
      </c>
      <c r="K286" s="219" t="s">
        <v>139</v>
      </c>
      <c r="L286" s="43"/>
      <c r="M286" s="224" t="s">
        <v>1</v>
      </c>
      <c r="N286" s="225" t="s">
        <v>40</v>
      </c>
      <c r="O286" s="90"/>
      <c r="P286" s="226">
        <f>O286*H286</f>
        <v>0</v>
      </c>
      <c r="Q286" s="226">
        <v>0.00069999999999999999</v>
      </c>
      <c r="R286" s="226">
        <f>Q286*H286</f>
        <v>0.0014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140</v>
      </c>
      <c r="AT286" s="228" t="s">
        <v>135</v>
      </c>
      <c r="AU286" s="228" t="s">
        <v>85</v>
      </c>
      <c r="AY286" s="16" t="s">
        <v>133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83</v>
      </c>
      <c r="BK286" s="229">
        <f>ROUND(I286*H286,2)</f>
        <v>0</v>
      </c>
      <c r="BL286" s="16" t="s">
        <v>140</v>
      </c>
      <c r="BM286" s="228" t="s">
        <v>433</v>
      </c>
    </row>
    <row r="287" s="2" customFormat="1">
      <c r="A287" s="37"/>
      <c r="B287" s="38"/>
      <c r="C287" s="39"/>
      <c r="D287" s="230" t="s">
        <v>142</v>
      </c>
      <c r="E287" s="39"/>
      <c r="F287" s="231" t="s">
        <v>434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142</v>
      </c>
      <c r="AU287" s="16" t="s">
        <v>85</v>
      </c>
    </row>
    <row r="288" s="2" customFormat="1" ht="24.15" customHeight="1">
      <c r="A288" s="37"/>
      <c r="B288" s="38"/>
      <c r="C288" s="257" t="s">
        <v>435</v>
      </c>
      <c r="D288" s="257" t="s">
        <v>189</v>
      </c>
      <c r="E288" s="258" t="s">
        <v>436</v>
      </c>
      <c r="F288" s="259" t="s">
        <v>437</v>
      </c>
      <c r="G288" s="260" t="s">
        <v>432</v>
      </c>
      <c r="H288" s="261">
        <v>2</v>
      </c>
      <c r="I288" s="262"/>
      <c r="J288" s="263">
        <f>ROUND(I288*H288,2)</f>
        <v>0</v>
      </c>
      <c r="K288" s="259" t="s">
        <v>139</v>
      </c>
      <c r="L288" s="264"/>
      <c r="M288" s="265" t="s">
        <v>1</v>
      </c>
      <c r="N288" s="266" t="s">
        <v>40</v>
      </c>
      <c r="O288" s="90"/>
      <c r="P288" s="226">
        <f>O288*H288</f>
        <v>0</v>
      </c>
      <c r="Q288" s="226">
        <v>0.0025000000000000001</v>
      </c>
      <c r="R288" s="226">
        <f>Q288*H288</f>
        <v>0.0050000000000000001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182</v>
      </c>
      <c r="AT288" s="228" t="s">
        <v>189</v>
      </c>
      <c r="AU288" s="228" t="s">
        <v>85</v>
      </c>
      <c r="AY288" s="16" t="s">
        <v>133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83</v>
      </c>
      <c r="BK288" s="229">
        <f>ROUND(I288*H288,2)</f>
        <v>0</v>
      </c>
      <c r="BL288" s="16" t="s">
        <v>140</v>
      </c>
      <c r="BM288" s="228" t="s">
        <v>438</v>
      </c>
    </row>
    <row r="289" s="2" customFormat="1">
      <c r="A289" s="37"/>
      <c r="B289" s="38"/>
      <c r="C289" s="39"/>
      <c r="D289" s="230" t="s">
        <v>142</v>
      </c>
      <c r="E289" s="39"/>
      <c r="F289" s="231" t="s">
        <v>437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142</v>
      </c>
      <c r="AU289" s="16" t="s">
        <v>85</v>
      </c>
    </row>
    <row r="290" s="2" customFormat="1" ht="16.5" customHeight="1">
      <c r="A290" s="37"/>
      <c r="B290" s="38"/>
      <c r="C290" s="217" t="s">
        <v>439</v>
      </c>
      <c r="D290" s="217" t="s">
        <v>135</v>
      </c>
      <c r="E290" s="218" t="s">
        <v>440</v>
      </c>
      <c r="F290" s="219" t="s">
        <v>441</v>
      </c>
      <c r="G290" s="220" t="s">
        <v>432</v>
      </c>
      <c r="H290" s="221">
        <v>2</v>
      </c>
      <c r="I290" s="222"/>
      <c r="J290" s="223">
        <f>ROUND(I290*H290,2)</f>
        <v>0</v>
      </c>
      <c r="K290" s="219" t="s">
        <v>139</v>
      </c>
      <c r="L290" s="43"/>
      <c r="M290" s="224" t="s">
        <v>1</v>
      </c>
      <c r="N290" s="225" t="s">
        <v>40</v>
      </c>
      <c r="O290" s="90"/>
      <c r="P290" s="226">
        <f>O290*H290</f>
        <v>0</v>
      </c>
      <c r="Q290" s="226">
        <v>0.081119999999999998</v>
      </c>
      <c r="R290" s="226">
        <f>Q290*H290</f>
        <v>0.16224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140</v>
      </c>
      <c r="AT290" s="228" t="s">
        <v>135</v>
      </c>
      <c r="AU290" s="228" t="s">
        <v>85</v>
      </c>
      <c r="AY290" s="16" t="s">
        <v>133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83</v>
      </c>
      <c r="BK290" s="229">
        <f>ROUND(I290*H290,2)</f>
        <v>0</v>
      </c>
      <c r="BL290" s="16" t="s">
        <v>140</v>
      </c>
      <c r="BM290" s="228" t="s">
        <v>442</v>
      </c>
    </row>
    <row r="291" s="2" customFormat="1">
      <c r="A291" s="37"/>
      <c r="B291" s="38"/>
      <c r="C291" s="39"/>
      <c r="D291" s="230" t="s">
        <v>142</v>
      </c>
      <c r="E291" s="39"/>
      <c r="F291" s="231" t="s">
        <v>443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142</v>
      </c>
      <c r="AU291" s="16" t="s">
        <v>85</v>
      </c>
    </row>
    <row r="292" s="2" customFormat="1" ht="24.15" customHeight="1">
      <c r="A292" s="37"/>
      <c r="B292" s="38"/>
      <c r="C292" s="217" t="s">
        <v>444</v>
      </c>
      <c r="D292" s="217" t="s">
        <v>135</v>
      </c>
      <c r="E292" s="218" t="s">
        <v>445</v>
      </c>
      <c r="F292" s="219" t="s">
        <v>446</v>
      </c>
      <c r="G292" s="220" t="s">
        <v>432</v>
      </c>
      <c r="H292" s="221">
        <v>2</v>
      </c>
      <c r="I292" s="222"/>
      <c r="J292" s="223">
        <f>ROUND(I292*H292,2)</f>
        <v>0</v>
      </c>
      <c r="K292" s="219" t="s">
        <v>139</v>
      </c>
      <c r="L292" s="43"/>
      <c r="M292" s="224" t="s">
        <v>1</v>
      </c>
      <c r="N292" s="225" t="s">
        <v>40</v>
      </c>
      <c r="O292" s="90"/>
      <c r="P292" s="226">
        <f>O292*H292</f>
        <v>0</v>
      </c>
      <c r="Q292" s="226">
        <v>0.10940999999999999</v>
      </c>
      <c r="R292" s="226">
        <f>Q292*H292</f>
        <v>0.21881999999999999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140</v>
      </c>
      <c r="AT292" s="228" t="s">
        <v>135</v>
      </c>
      <c r="AU292" s="228" t="s">
        <v>85</v>
      </c>
      <c r="AY292" s="16" t="s">
        <v>133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83</v>
      </c>
      <c r="BK292" s="229">
        <f>ROUND(I292*H292,2)</f>
        <v>0</v>
      </c>
      <c r="BL292" s="16" t="s">
        <v>140</v>
      </c>
      <c r="BM292" s="228" t="s">
        <v>447</v>
      </c>
    </row>
    <row r="293" s="2" customFormat="1">
      <c r="A293" s="37"/>
      <c r="B293" s="38"/>
      <c r="C293" s="39"/>
      <c r="D293" s="230" t="s">
        <v>142</v>
      </c>
      <c r="E293" s="39"/>
      <c r="F293" s="231" t="s">
        <v>448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142</v>
      </c>
      <c r="AU293" s="16" t="s">
        <v>85</v>
      </c>
    </row>
    <row r="294" s="2" customFormat="1" ht="21.75" customHeight="1">
      <c r="A294" s="37"/>
      <c r="B294" s="38"/>
      <c r="C294" s="257" t="s">
        <v>449</v>
      </c>
      <c r="D294" s="257" t="s">
        <v>189</v>
      </c>
      <c r="E294" s="258" t="s">
        <v>450</v>
      </c>
      <c r="F294" s="259" t="s">
        <v>451</v>
      </c>
      <c r="G294" s="260" t="s">
        <v>432</v>
      </c>
      <c r="H294" s="261">
        <v>2</v>
      </c>
      <c r="I294" s="262"/>
      <c r="J294" s="263">
        <f>ROUND(I294*H294,2)</f>
        <v>0</v>
      </c>
      <c r="K294" s="259" t="s">
        <v>139</v>
      </c>
      <c r="L294" s="264"/>
      <c r="M294" s="265" t="s">
        <v>1</v>
      </c>
      <c r="N294" s="266" t="s">
        <v>40</v>
      </c>
      <c r="O294" s="90"/>
      <c r="P294" s="226">
        <f>O294*H294</f>
        <v>0</v>
      </c>
      <c r="Q294" s="226">
        <v>0.0061000000000000004</v>
      </c>
      <c r="R294" s="226">
        <f>Q294*H294</f>
        <v>0.012200000000000001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182</v>
      </c>
      <c r="AT294" s="228" t="s">
        <v>189</v>
      </c>
      <c r="AU294" s="228" t="s">
        <v>85</v>
      </c>
      <c r="AY294" s="16" t="s">
        <v>133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83</v>
      </c>
      <c r="BK294" s="229">
        <f>ROUND(I294*H294,2)</f>
        <v>0</v>
      </c>
      <c r="BL294" s="16" t="s">
        <v>140</v>
      </c>
      <c r="BM294" s="228" t="s">
        <v>452</v>
      </c>
    </row>
    <row r="295" s="2" customFormat="1">
      <c r="A295" s="37"/>
      <c r="B295" s="38"/>
      <c r="C295" s="39"/>
      <c r="D295" s="230" t="s">
        <v>142</v>
      </c>
      <c r="E295" s="39"/>
      <c r="F295" s="231" t="s">
        <v>451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142</v>
      </c>
      <c r="AU295" s="16" t="s">
        <v>85</v>
      </c>
    </row>
    <row r="296" s="2" customFormat="1" ht="24.15" customHeight="1">
      <c r="A296" s="37"/>
      <c r="B296" s="38"/>
      <c r="C296" s="217" t="s">
        <v>453</v>
      </c>
      <c r="D296" s="217" t="s">
        <v>135</v>
      </c>
      <c r="E296" s="218" t="s">
        <v>454</v>
      </c>
      <c r="F296" s="219" t="s">
        <v>455</v>
      </c>
      <c r="G296" s="220" t="s">
        <v>151</v>
      </c>
      <c r="H296" s="221">
        <v>15.6</v>
      </c>
      <c r="I296" s="222"/>
      <c r="J296" s="223">
        <f>ROUND(I296*H296,2)</f>
        <v>0</v>
      </c>
      <c r="K296" s="219" t="s">
        <v>139</v>
      </c>
      <c r="L296" s="43"/>
      <c r="M296" s="224" t="s">
        <v>1</v>
      </c>
      <c r="N296" s="225" t="s">
        <v>40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140</v>
      </c>
      <c r="AT296" s="228" t="s">
        <v>135</v>
      </c>
      <c r="AU296" s="228" t="s">
        <v>85</v>
      </c>
      <c r="AY296" s="16" t="s">
        <v>133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83</v>
      </c>
      <c r="BK296" s="229">
        <f>ROUND(I296*H296,2)</f>
        <v>0</v>
      </c>
      <c r="BL296" s="16" t="s">
        <v>140</v>
      </c>
      <c r="BM296" s="228" t="s">
        <v>456</v>
      </c>
    </row>
    <row r="297" s="2" customFormat="1">
      <c r="A297" s="37"/>
      <c r="B297" s="38"/>
      <c r="C297" s="39"/>
      <c r="D297" s="230" t="s">
        <v>142</v>
      </c>
      <c r="E297" s="39"/>
      <c r="F297" s="231" t="s">
        <v>457</v>
      </c>
      <c r="G297" s="39"/>
      <c r="H297" s="39"/>
      <c r="I297" s="232"/>
      <c r="J297" s="39"/>
      <c r="K297" s="39"/>
      <c r="L297" s="43"/>
      <c r="M297" s="233"/>
      <c r="N297" s="23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142</v>
      </c>
      <c r="AU297" s="16" t="s">
        <v>85</v>
      </c>
    </row>
    <row r="298" s="13" customFormat="1">
      <c r="A298" s="13"/>
      <c r="B298" s="235"/>
      <c r="C298" s="236"/>
      <c r="D298" s="230" t="s">
        <v>171</v>
      </c>
      <c r="E298" s="237" t="s">
        <v>1</v>
      </c>
      <c r="F298" s="238" t="s">
        <v>458</v>
      </c>
      <c r="G298" s="236"/>
      <c r="H298" s="239">
        <v>7.5999999999999996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171</v>
      </c>
      <c r="AU298" s="245" t="s">
        <v>85</v>
      </c>
      <c r="AV298" s="13" t="s">
        <v>85</v>
      </c>
      <c r="AW298" s="13" t="s">
        <v>31</v>
      </c>
      <c r="AX298" s="13" t="s">
        <v>75</v>
      </c>
      <c r="AY298" s="245" t="s">
        <v>133</v>
      </c>
    </row>
    <row r="299" s="13" customFormat="1">
      <c r="A299" s="13"/>
      <c r="B299" s="235"/>
      <c r="C299" s="236"/>
      <c r="D299" s="230" t="s">
        <v>171</v>
      </c>
      <c r="E299" s="237" t="s">
        <v>1</v>
      </c>
      <c r="F299" s="238" t="s">
        <v>182</v>
      </c>
      <c r="G299" s="236"/>
      <c r="H299" s="239">
        <v>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171</v>
      </c>
      <c r="AU299" s="245" t="s">
        <v>85</v>
      </c>
      <c r="AV299" s="13" t="s">
        <v>85</v>
      </c>
      <c r="AW299" s="13" t="s">
        <v>31</v>
      </c>
      <c r="AX299" s="13" t="s">
        <v>75</v>
      </c>
      <c r="AY299" s="245" t="s">
        <v>133</v>
      </c>
    </row>
    <row r="300" s="14" customFormat="1">
      <c r="A300" s="14"/>
      <c r="B300" s="246"/>
      <c r="C300" s="247"/>
      <c r="D300" s="230" t="s">
        <v>171</v>
      </c>
      <c r="E300" s="248" t="s">
        <v>1</v>
      </c>
      <c r="F300" s="249" t="s">
        <v>175</v>
      </c>
      <c r="G300" s="247"/>
      <c r="H300" s="250">
        <v>15.6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171</v>
      </c>
      <c r="AU300" s="256" t="s">
        <v>85</v>
      </c>
      <c r="AV300" s="14" t="s">
        <v>140</v>
      </c>
      <c r="AW300" s="14" t="s">
        <v>31</v>
      </c>
      <c r="AX300" s="14" t="s">
        <v>83</v>
      </c>
      <c r="AY300" s="256" t="s">
        <v>133</v>
      </c>
    </row>
    <row r="301" s="2" customFormat="1" ht="24.15" customHeight="1">
      <c r="A301" s="37"/>
      <c r="B301" s="38"/>
      <c r="C301" s="217" t="s">
        <v>459</v>
      </c>
      <c r="D301" s="217" t="s">
        <v>135</v>
      </c>
      <c r="E301" s="218" t="s">
        <v>460</v>
      </c>
      <c r="F301" s="219" t="s">
        <v>461</v>
      </c>
      <c r="G301" s="220" t="s">
        <v>151</v>
      </c>
      <c r="H301" s="221">
        <v>15.6</v>
      </c>
      <c r="I301" s="222"/>
      <c r="J301" s="223">
        <f>ROUND(I301*H301,2)</f>
        <v>0</v>
      </c>
      <c r="K301" s="219" t="s">
        <v>139</v>
      </c>
      <c r="L301" s="43"/>
      <c r="M301" s="224" t="s">
        <v>1</v>
      </c>
      <c r="N301" s="225" t="s">
        <v>40</v>
      </c>
      <c r="O301" s="90"/>
      <c r="P301" s="226">
        <f>O301*H301</f>
        <v>0</v>
      </c>
      <c r="Q301" s="226">
        <v>0.00011</v>
      </c>
      <c r="R301" s="226">
        <f>Q301*H301</f>
        <v>0.0017160000000000001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140</v>
      </c>
      <c r="AT301" s="228" t="s">
        <v>135</v>
      </c>
      <c r="AU301" s="228" t="s">
        <v>85</v>
      </c>
      <c r="AY301" s="16" t="s">
        <v>133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83</v>
      </c>
      <c r="BK301" s="229">
        <f>ROUND(I301*H301,2)</f>
        <v>0</v>
      </c>
      <c r="BL301" s="16" t="s">
        <v>140</v>
      </c>
      <c r="BM301" s="228" t="s">
        <v>462</v>
      </c>
    </row>
    <row r="302" s="2" customFormat="1">
      <c r="A302" s="37"/>
      <c r="B302" s="38"/>
      <c r="C302" s="39"/>
      <c r="D302" s="230" t="s">
        <v>142</v>
      </c>
      <c r="E302" s="39"/>
      <c r="F302" s="231" t="s">
        <v>463</v>
      </c>
      <c r="G302" s="39"/>
      <c r="H302" s="39"/>
      <c r="I302" s="232"/>
      <c r="J302" s="39"/>
      <c r="K302" s="39"/>
      <c r="L302" s="43"/>
      <c r="M302" s="233"/>
      <c r="N302" s="234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142</v>
      </c>
      <c r="AU302" s="16" t="s">
        <v>85</v>
      </c>
    </row>
    <row r="303" s="2" customFormat="1" ht="24.15" customHeight="1">
      <c r="A303" s="37"/>
      <c r="B303" s="38"/>
      <c r="C303" s="217" t="s">
        <v>464</v>
      </c>
      <c r="D303" s="217" t="s">
        <v>135</v>
      </c>
      <c r="E303" s="218" t="s">
        <v>465</v>
      </c>
      <c r="F303" s="219" t="s">
        <v>466</v>
      </c>
      <c r="G303" s="220" t="s">
        <v>138</v>
      </c>
      <c r="H303" s="221">
        <v>4.2000000000000002</v>
      </c>
      <c r="I303" s="222"/>
      <c r="J303" s="223">
        <f>ROUND(I303*H303,2)</f>
        <v>0</v>
      </c>
      <c r="K303" s="219" t="s">
        <v>139</v>
      </c>
      <c r="L303" s="43"/>
      <c r="M303" s="224" t="s">
        <v>1</v>
      </c>
      <c r="N303" s="225" t="s">
        <v>40</v>
      </c>
      <c r="O303" s="90"/>
      <c r="P303" s="226">
        <f>O303*H303</f>
        <v>0</v>
      </c>
      <c r="Q303" s="226">
        <v>0.00095</v>
      </c>
      <c r="R303" s="226">
        <f>Q303*H303</f>
        <v>0.0039900000000000005</v>
      </c>
      <c r="S303" s="226">
        <v>0</v>
      </c>
      <c r="T303" s="22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140</v>
      </c>
      <c r="AT303" s="228" t="s">
        <v>135</v>
      </c>
      <c r="AU303" s="228" t="s">
        <v>85</v>
      </c>
      <c r="AY303" s="16" t="s">
        <v>133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83</v>
      </c>
      <c r="BK303" s="229">
        <f>ROUND(I303*H303,2)</f>
        <v>0</v>
      </c>
      <c r="BL303" s="16" t="s">
        <v>140</v>
      </c>
      <c r="BM303" s="228" t="s">
        <v>467</v>
      </c>
    </row>
    <row r="304" s="2" customFormat="1">
      <c r="A304" s="37"/>
      <c r="B304" s="38"/>
      <c r="C304" s="39"/>
      <c r="D304" s="230" t="s">
        <v>142</v>
      </c>
      <c r="E304" s="39"/>
      <c r="F304" s="231" t="s">
        <v>468</v>
      </c>
      <c r="G304" s="39"/>
      <c r="H304" s="39"/>
      <c r="I304" s="232"/>
      <c r="J304" s="39"/>
      <c r="K304" s="39"/>
      <c r="L304" s="43"/>
      <c r="M304" s="233"/>
      <c r="N304" s="234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142</v>
      </c>
      <c r="AU304" s="16" t="s">
        <v>85</v>
      </c>
    </row>
    <row r="305" s="13" customFormat="1">
      <c r="A305" s="13"/>
      <c r="B305" s="235"/>
      <c r="C305" s="236"/>
      <c r="D305" s="230" t="s">
        <v>171</v>
      </c>
      <c r="E305" s="237" t="s">
        <v>1</v>
      </c>
      <c r="F305" s="238" t="s">
        <v>469</v>
      </c>
      <c r="G305" s="236"/>
      <c r="H305" s="239">
        <v>4.2000000000000002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171</v>
      </c>
      <c r="AU305" s="245" t="s">
        <v>85</v>
      </c>
      <c r="AV305" s="13" t="s">
        <v>85</v>
      </c>
      <c r="AW305" s="13" t="s">
        <v>31</v>
      </c>
      <c r="AX305" s="13" t="s">
        <v>83</v>
      </c>
      <c r="AY305" s="245" t="s">
        <v>133</v>
      </c>
    </row>
    <row r="306" s="2" customFormat="1" ht="24.15" customHeight="1">
      <c r="A306" s="37"/>
      <c r="B306" s="38"/>
      <c r="C306" s="217" t="s">
        <v>470</v>
      </c>
      <c r="D306" s="217" t="s">
        <v>135</v>
      </c>
      <c r="E306" s="218" t="s">
        <v>471</v>
      </c>
      <c r="F306" s="219" t="s">
        <v>472</v>
      </c>
      <c r="G306" s="220" t="s">
        <v>432</v>
      </c>
      <c r="H306" s="221">
        <v>2</v>
      </c>
      <c r="I306" s="222"/>
      <c r="J306" s="223">
        <f>ROUND(I306*H306,2)</f>
        <v>0</v>
      </c>
      <c r="K306" s="219" t="s">
        <v>139</v>
      </c>
      <c r="L306" s="43"/>
      <c r="M306" s="224" t="s">
        <v>1</v>
      </c>
      <c r="N306" s="225" t="s">
        <v>40</v>
      </c>
      <c r="O306" s="90"/>
      <c r="P306" s="226">
        <f>O306*H306</f>
        <v>0</v>
      </c>
      <c r="Q306" s="226">
        <v>0.0064900000000000001</v>
      </c>
      <c r="R306" s="226">
        <f>Q306*H306</f>
        <v>0.01298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140</v>
      </c>
      <c r="AT306" s="228" t="s">
        <v>135</v>
      </c>
      <c r="AU306" s="228" t="s">
        <v>85</v>
      </c>
      <c r="AY306" s="16" t="s">
        <v>133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83</v>
      </c>
      <c r="BK306" s="229">
        <f>ROUND(I306*H306,2)</f>
        <v>0</v>
      </c>
      <c r="BL306" s="16" t="s">
        <v>140</v>
      </c>
      <c r="BM306" s="228" t="s">
        <v>473</v>
      </c>
    </row>
    <row r="307" s="2" customFormat="1">
      <c r="A307" s="37"/>
      <c r="B307" s="38"/>
      <c r="C307" s="39"/>
      <c r="D307" s="230" t="s">
        <v>142</v>
      </c>
      <c r="E307" s="39"/>
      <c r="F307" s="231" t="s">
        <v>474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142</v>
      </c>
      <c r="AU307" s="16" t="s">
        <v>85</v>
      </c>
    </row>
    <row r="308" s="2" customFormat="1" ht="21.75" customHeight="1">
      <c r="A308" s="37"/>
      <c r="B308" s="38"/>
      <c r="C308" s="217" t="s">
        <v>475</v>
      </c>
      <c r="D308" s="217" t="s">
        <v>135</v>
      </c>
      <c r="E308" s="218" t="s">
        <v>476</v>
      </c>
      <c r="F308" s="219" t="s">
        <v>477</v>
      </c>
      <c r="G308" s="220" t="s">
        <v>192</v>
      </c>
      <c r="H308" s="221">
        <v>4</v>
      </c>
      <c r="I308" s="222"/>
      <c r="J308" s="223">
        <f>ROUND(I308*H308,2)</f>
        <v>0</v>
      </c>
      <c r="K308" s="219" t="s">
        <v>139</v>
      </c>
      <c r="L308" s="43"/>
      <c r="M308" s="224" t="s">
        <v>1</v>
      </c>
      <c r="N308" s="225" t="s">
        <v>40</v>
      </c>
      <c r="O308" s="90"/>
      <c r="P308" s="226">
        <f>O308*H308</f>
        <v>0</v>
      </c>
      <c r="Q308" s="226">
        <v>0.0044000000000000003</v>
      </c>
      <c r="R308" s="226">
        <f>Q308*H308</f>
        <v>0.017600000000000001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140</v>
      </c>
      <c r="AT308" s="228" t="s">
        <v>135</v>
      </c>
      <c r="AU308" s="228" t="s">
        <v>85</v>
      </c>
      <c r="AY308" s="16" t="s">
        <v>133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83</v>
      </c>
      <c r="BK308" s="229">
        <f>ROUND(I308*H308,2)</f>
        <v>0</v>
      </c>
      <c r="BL308" s="16" t="s">
        <v>140</v>
      </c>
      <c r="BM308" s="228" t="s">
        <v>478</v>
      </c>
    </row>
    <row r="309" s="2" customFormat="1">
      <c r="A309" s="37"/>
      <c r="B309" s="38"/>
      <c r="C309" s="39"/>
      <c r="D309" s="230" t="s">
        <v>142</v>
      </c>
      <c r="E309" s="39"/>
      <c r="F309" s="231" t="s">
        <v>479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142</v>
      </c>
      <c r="AU309" s="16" t="s">
        <v>85</v>
      </c>
    </row>
    <row r="310" s="2" customFormat="1" ht="24.15" customHeight="1">
      <c r="A310" s="37"/>
      <c r="B310" s="38"/>
      <c r="C310" s="217" t="s">
        <v>480</v>
      </c>
      <c r="D310" s="217" t="s">
        <v>135</v>
      </c>
      <c r="E310" s="218" t="s">
        <v>481</v>
      </c>
      <c r="F310" s="219" t="s">
        <v>482</v>
      </c>
      <c r="G310" s="220" t="s">
        <v>192</v>
      </c>
      <c r="H310" s="221">
        <v>4</v>
      </c>
      <c r="I310" s="222"/>
      <c r="J310" s="223">
        <f>ROUND(I310*H310,2)</f>
        <v>0</v>
      </c>
      <c r="K310" s="219" t="s">
        <v>139</v>
      </c>
      <c r="L310" s="43"/>
      <c r="M310" s="224" t="s">
        <v>1</v>
      </c>
      <c r="N310" s="225" t="s">
        <v>40</v>
      </c>
      <c r="O310" s="90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140</v>
      </c>
      <c r="AT310" s="228" t="s">
        <v>135</v>
      </c>
      <c r="AU310" s="228" t="s">
        <v>85</v>
      </c>
      <c r="AY310" s="16" t="s">
        <v>133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83</v>
      </c>
      <c r="BK310" s="229">
        <f>ROUND(I310*H310,2)</f>
        <v>0</v>
      </c>
      <c r="BL310" s="16" t="s">
        <v>140</v>
      </c>
      <c r="BM310" s="228" t="s">
        <v>483</v>
      </c>
    </row>
    <row r="311" s="2" customFormat="1">
      <c r="A311" s="37"/>
      <c r="B311" s="38"/>
      <c r="C311" s="39"/>
      <c r="D311" s="230" t="s">
        <v>142</v>
      </c>
      <c r="E311" s="39"/>
      <c r="F311" s="231" t="s">
        <v>484</v>
      </c>
      <c r="G311" s="39"/>
      <c r="H311" s="39"/>
      <c r="I311" s="232"/>
      <c r="J311" s="39"/>
      <c r="K311" s="39"/>
      <c r="L311" s="43"/>
      <c r="M311" s="233"/>
      <c r="N311" s="234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142</v>
      </c>
      <c r="AU311" s="16" t="s">
        <v>85</v>
      </c>
    </row>
    <row r="312" s="2" customFormat="1" ht="24.15" customHeight="1">
      <c r="A312" s="37"/>
      <c r="B312" s="38"/>
      <c r="C312" s="217" t="s">
        <v>485</v>
      </c>
      <c r="D312" s="217" t="s">
        <v>135</v>
      </c>
      <c r="E312" s="218" t="s">
        <v>486</v>
      </c>
      <c r="F312" s="219" t="s">
        <v>487</v>
      </c>
      <c r="G312" s="220" t="s">
        <v>192</v>
      </c>
      <c r="H312" s="221">
        <v>4</v>
      </c>
      <c r="I312" s="222"/>
      <c r="J312" s="223">
        <f>ROUND(I312*H312,2)</f>
        <v>0</v>
      </c>
      <c r="K312" s="219" t="s">
        <v>139</v>
      </c>
      <c r="L312" s="43"/>
      <c r="M312" s="224" t="s">
        <v>1</v>
      </c>
      <c r="N312" s="225" t="s">
        <v>40</v>
      </c>
      <c r="O312" s="90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140</v>
      </c>
      <c r="AT312" s="228" t="s">
        <v>135</v>
      </c>
      <c r="AU312" s="228" t="s">
        <v>85</v>
      </c>
      <c r="AY312" s="16" t="s">
        <v>133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83</v>
      </c>
      <c r="BK312" s="229">
        <f>ROUND(I312*H312,2)</f>
        <v>0</v>
      </c>
      <c r="BL312" s="16" t="s">
        <v>140</v>
      </c>
      <c r="BM312" s="228" t="s">
        <v>488</v>
      </c>
    </row>
    <row r="313" s="2" customFormat="1">
      <c r="A313" s="37"/>
      <c r="B313" s="38"/>
      <c r="C313" s="39"/>
      <c r="D313" s="230" t="s">
        <v>142</v>
      </c>
      <c r="E313" s="39"/>
      <c r="F313" s="231" t="s">
        <v>489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142</v>
      </c>
      <c r="AU313" s="16" t="s">
        <v>85</v>
      </c>
    </row>
    <row r="314" s="13" customFormat="1">
      <c r="A314" s="13"/>
      <c r="B314" s="235"/>
      <c r="C314" s="236"/>
      <c r="D314" s="230" t="s">
        <v>171</v>
      </c>
      <c r="E314" s="236"/>
      <c r="F314" s="238" t="s">
        <v>490</v>
      </c>
      <c r="G314" s="236"/>
      <c r="H314" s="239">
        <v>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171</v>
      </c>
      <c r="AU314" s="245" t="s">
        <v>85</v>
      </c>
      <c r="AV314" s="13" t="s">
        <v>85</v>
      </c>
      <c r="AW314" s="13" t="s">
        <v>4</v>
      </c>
      <c r="AX314" s="13" t="s">
        <v>83</v>
      </c>
      <c r="AY314" s="245" t="s">
        <v>133</v>
      </c>
    </row>
    <row r="315" s="2" customFormat="1" ht="16.5" customHeight="1">
      <c r="A315" s="37"/>
      <c r="B315" s="38"/>
      <c r="C315" s="217" t="s">
        <v>491</v>
      </c>
      <c r="D315" s="217" t="s">
        <v>135</v>
      </c>
      <c r="E315" s="218" t="s">
        <v>492</v>
      </c>
      <c r="F315" s="219" t="s">
        <v>493</v>
      </c>
      <c r="G315" s="220" t="s">
        <v>168</v>
      </c>
      <c r="H315" s="221">
        <v>6.4800000000000004</v>
      </c>
      <c r="I315" s="222"/>
      <c r="J315" s="223">
        <f>ROUND(I315*H315,2)</f>
        <v>0</v>
      </c>
      <c r="K315" s="219" t="s">
        <v>139</v>
      </c>
      <c r="L315" s="43"/>
      <c r="M315" s="224" t="s">
        <v>1</v>
      </c>
      <c r="N315" s="225" t="s">
        <v>40</v>
      </c>
      <c r="O315" s="90"/>
      <c r="P315" s="226">
        <f>O315*H315</f>
        <v>0</v>
      </c>
      <c r="Q315" s="226">
        <v>0.12</v>
      </c>
      <c r="R315" s="226">
        <f>Q315*H315</f>
        <v>0.77760000000000007</v>
      </c>
      <c r="S315" s="226">
        <v>2.4900000000000002</v>
      </c>
      <c r="T315" s="227">
        <f>S315*H315</f>
        <v>16.135200000000001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140</v>
      </c>
      <c r="AT315" s="228" t="s">
        <v>135</v>
      </c>
      <c r="AU315" s="228" t="s">
        <v>85</v>
      </c>
      <c r="AY315" s="16" t="s">
        <v>133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83</v>
      </c>
      <c r="BK315" s="229">
        <f>ROUND(I315*H315,2)</f>
        <v>0</v>
      </c>
      <c r="BL315" s="16" t="s">
        <v>140</v>
      </c>
      <c r="BM315" s="228" t="s">
        <v>494</v>
      </c>
    </row>
    <row r="316" s="2" customFormat="1">
      <c r="A316" s="37"/>
      <c r="B316" s="38"/>
      <c r="C316" s="39"/>
      <c r="D316" s="230" t="s">
        <v>142</v>
      </c>
      <c r="E316" s="39"/>
      <c r="F316" s="231" t="s">
        <v>495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142</v>
      </c>
      <c r="AU316" s="16" t="s">
        <v>85</v>
      </c>
    </row>
    <row r="317" s="13" customFormat="1">
      <c r="A317" s="13"/>
      <c r="B317" s="235"/>
      <c r="C317" s="236"/>
      <c r="D317" s="230" t="s">
        <v>171</v>
      </c>
      <c r="E317" s="237" t="s">
        <v>1</v>
      </c>
      <c r="F317" s="238" t="s">
        <v>496</v>
      </c>
      <c r="G317" s="236"/>
      <c r="H317" s="239">
        <v>3.8399999999999999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171</v>
      </c>
      <c r="AU317" s="245" t="s">
        <v>85</v>
      </c>
      <c r="AV317" s="13" t="s">
        <v>85</v>
      </c>
      <c r="AW317" s="13" t="s">
        <v>31</v>
      </c>
      <c r="AX317" s="13" t="s">
        <v>75</v>
      </c>
      <c r="AY317" s="245" t="s">
        <v>133</v>
      </c>
    </row>
    <row r="318" s="13" customFormat="1">
      <c r="A318" s="13"/>
      <c r="B318" s="235"/>
      <c r="C318" s="236"/>
      <c r="D318" s="230" t="s">
        <v>171</v>
      </c>
      <c r="E318" s="237" t="s">
        <v>1</v>
      </c>
      <c r="F318" s="238" t="s">
        <v>497</v>
      </c>
      <c r="G318" s="236"/>
      <c r="H318" s="239">
        <v>2.6400000000000001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171</v>
      </c>
      <c r="AU318" s="245" t="s">
        <v>85</v>
      </c>
      <c r="AV318" s="13" t="s">
        <v>85</v>
      </c>
      <c r="AW318" s="13" t="s">
        <v>31</v>
      </c>
      <c r="AX318" s="13" t="s">
        <v>75</v>
      </c>
      <c r="AY318" s="245" t="s">
        <v>133</v>
      </c>
    </row>
    <row r="319" s="14" customFormat="1">
      <c r="A319" s="14"/>
      <c r="B319" s="246"/>
      <c r="C319" s="247"/>
      <c r="D319" s="230" t="s">
        <v>171</v>
      </c>
      <c r="E319" s="248" t="s">
        <v>1</v>
      </c>
      <c r="F319" s="249" t="s">
        <v>175</v>
      </c>
      <c r="G319" s="247"/>
      <c r="H319" s="250">
        <v>6.4800000000000004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171</v>
      </c>
      <c r="AU319" s="256" t="s">
        <v>85</v>
      </c>
      <c r="AV319" s="14" t="s">
        <v>140</v>
      </c>
      <c r="AW319" s="14" t="s">
        <v>31</v>
      </c>
      <c r="AX319" s="14" t="s">
        <v>83</v>
      </c>
      <c r="AY319" s="256" t="s">
        <v>133</v>
      </c>
    </row>
    <row r="320" s="2" customFormat="1" ht="16.5" customHeight="1">
      <c r="A320" s="37"/>
      <c r="B320" s="38"/>
      <c r="C320" s="217" t="s">
        <v>498</v>
      </c>
      <c r="D320" s="217" t="s">
        <v>135</v>
      </c>
      <c r="E320" s="218" t="s">
        <v>499</v>
      </c>
      <c r="F320" s="219" t="s">
        <v>500</v>
      </c>
      <c r="G320" s="220" t="s">
        <v>168</v>
      </c>
      <c r="H320" s="221">
        <v>8.4239999999999995</v>
      </c>
      <c r="I320" s="222"/>
      <c r="J320" s="223">
        <f>ROUND(I320*H320,2)</f>
        <v>0</v>
      </c>
      <c r="K320" s="219" t="s">
        <v>139</v>
      </c>
      <c r="L320" s="43"/>
      <c r="M320" s="224" t="s">
        <v>1</v>
      </c>
      <c r="N320" s="225" t="s">
        <v>40</v>
      </c>
      <c r="O320" s="90"/>
      <c r="P320" s="226">
        <f>O320*H320</f>
        <v>0</v>
      </c>
      <c r="Q320" s="226">
        <v>0.12</v>
      </c>
      <c r="R320" s="226">
        <f>Q320*H320</f>
        <v>1.01088</v>
      </c>
      <c r="S320" s="226">
        <v>2.4900000000000002</v>
      </c>
      <c r="T320" s="227">
        <f>S320*H320</f>
        <v>20.975760000000001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140</v>
      </c>
      <c r="AT320" s="228" t="s">
        <v>135</v>
      </c>
      <c r="AU320" s="228" t="s">
        <v>85</v>
      </c>
      <c r="AY320" s="16" t="s">
        <v>133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83</v>
      </c>
      <c r="BK320" s="229">
        <f>ROUND(I320*H320,2)</f>
        <v>0</v>
      </c>
      <c r="BL320" s="16" t="s">
        <v>140</v>
      </c>
      <c r="BM320" s="228" t="s">
        <v>501</v>
      </c>
    </row>
    <row r="321" s="2" customFormat="1">
      <c r="A321" s="37"/>
      <c r="B321" s="38"/>
      <c r="C321" s="39"/>
      <c r="D321" s="230" t="s">
        <v>142</v>
      </c>
      <c r="E321" s="39"/>
      <c r="F321" s="231" t="s">
        <v>502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142</v>
      </c>
      <c r="AU321" s="16" t="s">
        <v>85</v>
      </c>
    </row>
    <row r="322" s="13" customFormat="1">
      <c r="A322" s="13"/>
      <c r="B322" s="235"/>
      <c r="C322" s="236"/>
      <c r="D322" s="230" t="s">
        <v>171</v>
      </c>
      <c r="E322" s="237" t="s">
        <v>1</v>
      </c>
      <c r="F322" s="238" t="s">
        <v>503</v>
      </c>
      <c r="G322" s="236"/>
      <c r="H322" s="239">
        <v>4.992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171</v>
      </c>
      <c r="AU322" s="245" t="s">
        <v>85</v>
      </c>
      <c r="AV322" s="13" t="s">
        <v>85</v>
      </c>
      <c r="AW322" s="13" t="s">
        <v>31</v>
      </c>
      <c r="AX322" s="13" t="s">
        <v>75</v>
      </c>
      <c r="AY322" s="245" t="s">
        <v>133</v>
      </c>
    </row>
    <row r="323" s="13" customFormat="1">
      <c r="A323" s="13"/>
      <c r="B323" s="235"/>
      <c r="C323" s="236"/>
      <c r="D323" s="230" t="s">
        <v>171</v>
      </c>
      <c r="E323" s="237" t="s">
        <v>1</v>
      </c>
      <c r="F323" s="238" t="s">
        <v>504</v>
      </c>
      <c r="G323" s="236"/>
      <c r="H323" s="239">
        <v>3.4319999999999999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171</v>
      </c>
      <c r="AU323" s="245" t="s">
        <v>85</v>
      </c>
      <c r="AV323" s="13" t="s">
        <v>85</v>
      </c>
      <c r="AW323" s="13" t="s">
        <v>31</v>
      </c>
      <c r="AX323" s="13" t="s">
        <v>75</v>
      </c>
      <c r="AY323" s="245" t="s">
        <v>133</v>
      </c>
    </row>
    <row r="324" s="14" customFormat="1">
      <c r="A324" s="14"/>
      <c r="B324" s="246"/>
      <c r="C324" s="247"/>
      <c r="D324" s="230" t="s">
        <v>171</v>
      </c>
      <c r="E324" s="248" t="s">
        <v>1</v>
      </c>
      <c r="F324" s="249" t="s">
        <v>175</v>
      </c>
      <c r="G324" s="247"/>
      <c r="H324" s="250">
        <v>8.4239999999999995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171</v>
      </c>
      <c r="AU324" s="256" t="s">
        <v>85</v>
      </c>
      <c r="AV324" s="14" t="s">
        <v>140</v>
      </c>
      <c r="AW324" s="14" t="s">
        <v>31</v>
      </c>
      <c r="AX324" s="14" t="s">
        <v>83</v>
      </c>
      <c r="AY324" s="256" t="s">
        <v>133</v>
      </c>
    </row>
    <row r="325" s="2" customFormat="1" ht="16.5" customHeight="1">
      <c r="A325" s="37"/>
      <c r="B325" s="38"/>
      <c r="C325" s="217" t="s">
        <v>505</v>
      </c>
      <c r="D325" s="217" t="s">
        <v>135</v>
      </c>
      <c r="E325" s="218" t="s">
        <v>506</v>
      </c>
      <c r="F325" s="219" t="s">
        <v>507</v>
      </c>
      <c r="G325" s="220" t="s">
        <v>168</v>
      </c>
      <c r="H325" s="221">
        <v>3.7440000000000002</v>
      </c>
      <c r="I325" s="222"/>
      <c r="J325" s="223">
        <f>ROUND(I325*H325,2)</f>
        <v>0</v>
      </c>
      <c r="K325" s="219" t="s">
        <v>139</v>
      </c>
      <c r="L325" s="43"/>
      <c r="M325" s="224" t="s">
        <v>1</v>
      </c>
      <c r="N325" s="225" t="s">
        <v>40</v>
      </c>
      <c r="O325" s="90"/>
      <c r="P325" s="226">
        <f>O325*H325</f>
        <v>0</v>
      </c>
      <c r="Q325" s="226">
        <v>0.12</v>
      </c>
      <c r="R325" s="226">
        <f>Q325*H325</f>
        <v>0.44928000000000001</v>
      </c>
      <c r="S325" s="226">
        <v>2.4900000000000002</v>
      </c>
      <c r="T325" s="227">
        <f>S325*H325</f>
        <v>9.3225600000000011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140</v>
      </c>
      <c r="AT325" s="228" t="s">
        <v>135</v>
      </c>
      <c r="AU325" s="228" t="s">
        <v>85</v>
      </c>
      <c r="AY325" s="16" t="s">
        <v>133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83</v>
      </c>
      <c r="BK325" s="229">
        <f>ROUND(I325*H325,2)</f>
        <v>0</v>
      </c>
      <c r="BL325" s="16" t="s">
        <v>140</v>
      </c>
      <c r="BM325" s="228" t="s">
        <v>508</v>
      </c>
    </row>
    <row r="326" s="2" customFormat="1">
      <c r="A326" s="37"/>
      <c r="B326" s="38"/>
      <c r="C326" s="39"/>
      <c r="D326" s="230" t="s">
        <v>142</v>
      </c>
      <c r="E326" s="39"/>
      <c r="F326" s="231" t="s">
        <v>509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142</v>
      </c>
      <c r="AU326" s="16" t="s">
        <v>85</v>
      </c>
    </row>
    <row r="327" s="13" customFormat="1">
      <c r="A327" s="13"/>
      <c r="B327" s="235"/>
      <c r="C327" s="236"/>
      <c r="D327" s="230" t="s">
        <v>171</v>
      </c>
      <c r="E327" s="237" t="s">
        <v>1</v>
      </c>
      <c r="F327" s="238" t="s">
        <v>510</v>
      </c>
      <c r="G327" s="236"/>
      <c r="H327" s="239">
        <v>3.7440000000000002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171</v>
      </c>
      <c r="AU327" s="245" t="s">
        <v>85</v>
      </c>
      <c r="AV327" s="13" t="s">
        <v>85</v>
      </c>
      <c r="AW327" s="13" t="s">
        <v>31</v>
      </c>
      <c r="AX327" s="13" t="s">
        <v>83</v>
      </c>
      <c r="AY327" s="245" t="s">
        <v>133</v>
      </c>
    </row>
    <row r="328" s="2" customFormat="1" ht="24.15" customHeight="1">
      <c r="A328" s="37"/>
      <c r="B328" s="38"/>
      <c r="C328" s="217" t="s">
        <v>511</v>
      </c>
      <c r="D328" s="217" t="s">
        <v>135</v>
      </c>
      <c r="E328" s="218" t="s">
        <v>512</v>
      </c>
      <c r="F328" s="219" t="s">
        <v>513</v>
      </c>
      <c r="G328" s="220" t="s">
        <v>151</v>
      </c>
      <c r="H328" s="221">
        <v>5</v>
      </c>
      <c r="I328" s="222"/>
      <c r="J328" s="223">
        <f>ROUND(I328*H328,2)</f>
        <v>0</v>
      </c>
      <c r="K328" s="219" t="s">
        <v>139</v>
      </c>
      <c r="L328" s="43"/>
      <c r="M328" s="224" t="s">
        <v>1</v>
      </c>
      <c r="N328" s="225" t="s">
        <v>40</v>
      </c>
      <c r="O328" s="90"/>
      <c r="P328" s="226">
        <f>O328*H328</f>
        <v>0</v>
      </c>
      <c r="Q328" s="226">
        <v>0</v>
      </c>
      <c r="R328" s="226">
        <f>Q328*H328</f>
        <v>0</v>
      </c>
      <c r="S328" s="226">
        <v>0.055</v>
      </c>
      <c r="T328" s="227">
        <f>S328*H328</f>
        <v>0.27500000000000002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8" t="s">
        <v>140</v>
      </c>
      <c r="AT328" s="228" t="s">
        <v>135</v>
      </c>
      <c r="AU328" s="228" t="s">
        <v>85</v>
      </c>
      <c r="AY328" s="16" t="s">
        <v>133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6" t="s">
        <v>83</v>
      </c>
      <c r="BK328" s="229">
        <f>ROUND(I328*H328,2)</f>
        <v>0</v>
      </c>
      <c r="BL328" s="16" t="s">
        <v>140</v>
      </c>
      <c r="BM328" s="228" t="s">
        <v>514</v>
      </c>
    </row>
    <row r="329" s="2" customFormat="1">
      <c r="A329" s="37"/>
      <c r="B329" s="38"/>
      <c r="C329" s="39"/>
      <c r="D329" s="230" t="s">
        <v>142</v>
      </c>
      <c r="E329" s="39"/>
      <c r="F329" s="231" t="s">
        <v>515</v>
      </c>
      <c r="G329" s="39"/>
      <c r="H329" s="39"/>
      <c r="I329" s="232"/>
      <c r="J329" s="39"/>
      <c r="K329" s="39"/>
      <c r="L329" s="43"/>
      <c r="M329" s="233"/>
      <c r="N329" s="234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142</v>
      </c>
      <c r="AU329" s="16" t="s">
        <v>85</v>
      </c>
    </row>
    <row r="330" s="2" customFormat="1" ht="24.15" customHeight="1">
      <c r="A330" s="37"/>
      <c r="B330" s="38"/>
      <c r="C330" s="217" t="s">
        <v>516</v>
      </c>
      <c r="D330" s="217" t="s">
        <v>135</v>
      </c>
      <c r="E330" s="218" t="s">
        <v>517</v>
      </c>
      <c r="F330" s="219" t="s">
        <v>518</v>
      </c>
      <c r="G330" s="220" t="s">
        <v>432</v>
      </c>
      <c r="H330" s="221">
        <v>1</v>
      </c>
      <c r="I330" s="222"/>
      <c r="J330" s="223">
        <f>ROUND(I330*H330,2)</f>
        <v>0</v>
      </c>
      <c r="K330" s="219" t="s">
        <v>139</v>
      </c>
      <c r="L330" s="43"/>
      <c r="M330" s="224" t="s">
        <v>1</v>
      </c>
      <c r="N330" s="225" t="s">
        <v>40</v>
      </c>
      <c r="O330" s="90"/>
      <c r="P330" s="226">
        <f>O330*H330</f>
        <v>0</v>
      </c>
      <c r="Q330" s="226">
        <v>0</v>
      </c>
      <c r="R330" s="226">
        <f>Q330*H330</f>
        <v>0</v>
      </c>
      <c r="S330" s="226">
        <v>0.16800000000000001</v>
      </c>
      <c r="T330" s="227">
        <f>S330*H330</f>
        <v>0.16800000000000001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8" t="s">
        <v>140</v>
      </c>
      <c r="AT330" s="228" t="s">
        <v>135</v>
      </c>
      <c r="AU330" s="228" t="s">
        <v>85</v>
      </c>
      <c r="AY330" s="16" t="s">
        <v>133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6" t="s">
        <v>83</v>
      </c>
      <c r="BK330" s="229">
        <f>ROUND(I330*H330,2)</f>
        <v>0</v>
      </c>
      <c r="BL330" s="16" t="s">
        <v>140</v>
      </c>
      <c r="BM330" s="228" t="s">
        <v>519</v>
      </c>
    </row>
    <row r="331" s="2" customFormat="1">
      <c r="A331" s="37"/>
      <c r="B331" s="38"/>
      <c r="C331" s="39"/>
      <c r="D331" s="230" t="s">
        <v>142</v>
      </c>
      <c r="E331" s="39"/>
      <c r="F331" s="231" t="s">
        <v>520</v>
      </c>
      <c r="G331" s="39"/>
      <c r="H331" s="39"/>
      <c r="I331" s="232"/>
      <c r="J331" s="39"/>
      <c r="K331" s="39"/>
      <c r="L331" s="43"/>
      <c r="M331" s="233"/>
      <c r="N331" s="23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142</v>
      </c>
      <c r="AU331" s="16" t="s">
        <v>85</v>
      </c>
    </row>
    <row r="332" s="2" customFormat="1" ht="21.75" customHeight="1">
      <c r="A332" s="37"/>
      <c r="B332" s="38"/>
      <c r="C332" s="217" t="s">
        <v>521</v>
      </c>
      <c r="D332" s="217" t="s">
        <v>135</v>
      </c>
      <c r="E332" s="218" t="s">
        <v>522</v>
      </c>
      <c r="F332" s="219" t="s">
        <v>523</v>
      </c>
      <c r="G332" s="220" t="s">
        <v>524</v>
      </c>
      <c r="H332" s="221">
        <v>200</v>
      </c>
      <c r="I332" s="222"/>
      <c r="J332" s="223">
        <f>ROUND(I332*H332,2)</f>
        <v>0</v>
      </c>
      <c r="K332" s="219" t="s">
        <v>139</v>
      </c>
      <c r="L332" s="43"/>
      <c r="M332" s="224" t="s">
        <v>1</v>
      </c>
      <c r="N332" s="225" t="s">
        <v>40</v>
      </c>
      <c r="O332" s="90"/>
      <c r="P332" s="226">
        <f>O332*H332</f>
        <v>0</v>
      </c>
      <c r="Q332" s="226">
        <v>0</v>
      </c>
      <c r="R332" s="226">
        <f>Q332*H332</f>
        <v>0</v>
      </c>
      <c r="S332" s="226">
        <v>0.001</v>
      </c>
      <c r="T332" s="227">
        <f>S332*H332</f>
        <v>0.20000000000000001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140</v>
      </c>
      <c r="AT332" s="228" t="s">
        <v>135</v>
      </c>
      <c r="AU332" s="228" t="s">
        <v>85</v>
      </c>
      <c r="AY332" s="16" t="s">
        <v>133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83</v>
      </c>
      <c r="BK332" s="229">
        <f>ROUND(I332*H332,2)</f>
        <v>0</v>
      </c>
      <c r="BL332" s="16" t="s">
        <v>140</v>
      </c>
      <c r="BM332" s="228" t="s">
        <v>525</v>
      </c>
    </row>
    <row r="333" s="2" customFormat="1">
      <c r="A333" s="37"/>
      <c r="B333" s="38"/>
      <c r="C333" s="39"/>
      <c r="D333" s="230" t="s">
        <v>142</v>
      </c>
      <c r="E333" s="39"/>
      <c r="F333" s="231" t="s">
        <v>526</v>
      </c>
      <c r="G333" s="39"/>
      <c r="H333" s="39"/>
      <c r="I333" s="232"/>
      <c r="J333" s="39"/>
      <c r="K333" s="39"/>
      <c r="L333" s="43"/>
      <c r="M333" s="233"/>
      <c r="N333" s="234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142</v>
      </c>
      <c r="AU333" s="16" t="s">
        <v>85</v>
      </c>
    </row>
    <row r="334" s="2" customFormat="1" ht="16.5" customHeight="1">
      <c r="A334" s="37"/>
      <c r="B334" s="38"/>
      <c r="C334" s="217" t="s">
        <v>527</v>
      </c>
      <c r="D334" s="217" t="s">
        <v>135</v>
      </c>
      <c r="E334" s="218" t="s">
        <v>528</v>
      </c>
      <c r="F334" s="219" t="s">
        <v>529</v>
      </c>
      <c r="G334" s="220" t="s">
        <v>151</v>
      </c>
      <c r="H334" s="221">
        <v>5</v>
      </c>
      <c r="I334" s="222"/>
      <c r="J334" s="223">
        <f>ROUND(I334*H334,2)</f>
        <v>0</v>
      </c>
      <c r="K334" s="219" t="s">
        <v>1</v>
      </c>
      <c r="L334" s="43"/>
      <c r="M334" s="224" t="s">
        <v>1</v>
      </c>
      <c r="N334" s="225" t="s">
        <v>40</v>
      </c>
      <c r="O334" s="90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140</v>
      </c>
      <c r="AT334" s="228" t="s">
        <v>135</v>
      </c>
      <c r="AU334" s="228" t="s">
        <v>85</v>
      </c>
      <c r="AY334" s="16" t="s">
        <v>133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83</v>
      </c>
      <c r="BK334" s="229">
        <f>ROUND(I334*H334,2)</f>
        <v>0</v>
      </c>
      <c r="BL334" s="16" t="s">
        <v>140</v>
      </c>
      <c r="BM334" s="228" t="s">
        <v>530</v>
      </c>
    </row>
    <row r="335" s="2" customFormat="1">
      <c r="A335" s="37"/>
      <c r="B335" s="38"/>
      <c r="C335" s="39"/>
      <c r="D335" s="230" t="s">
        <v>142</v>
      </c>
      <c r="E335" s="39"/>
      <c r="F335" s="231" t="s">
        <v>529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142</v>
      </c>
      <c r="AU335" s="16" t="s">
        <v>85</v>
      </c>
    </row>
    <row r="336" s="12" customFormat="1" ht="22.8" customHeight="1">
      <c r="A336" s="12"/>
      <c r="B336" s="201"/>
      <c r="C336" s="202"/>
      <c r="D336" s="203" t="s">
        <v>74</v>
      </c>
      <c r="E336" s="215" t="s">
        <v>531</v>
      </c>
      <c r="F336" s="215" t="s">
        <v>532</v>
      </c>
      <c r="G336" s="202"/>
      <c r="H336" s="202"/>
      <c r="I336" s="205"/>
      <c r="J336" s="216">
        <f>BK336</f>
        <v>0</v>
      </c>
      <c r="K336" s="202"/>
      <c r="L336" s="207"/>
      <c r="M336" s="208"/>
      <c r="N336" s="209"/>
      <c r="O336" s="209"/>
      <c r="P336" s="210">
        <f>SUM(P337:P341)</f>
        <v>0</v>
      </c>
      <c r="Q336" s="209"/>
      <c r="R336" s="210">
        <f>SUM(R337:R341)</f>
        <v>0</v>
      </c>
      <c r="S336" s="209"/>
      <c r="T336" s="211">
        <f>SUM(T337:T341)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83</v>
      </c>
      <c r="AT336" s="213" t="s">
        <v>74</v>
      </c>
      <c r="AU336" s="213" t="s">
        <v>83</v>
      </c>
      <c r="AY336" s="212" t="s">
        <v>133</v>
      </c>
      <c r="BK336" s="214">
        <f>SUM(BK337:BK341)</f>
        <v>0</v>
      </c>
    </row>
    <row r="337" s="2" customFormat="1" ht="24.15" customHeight="1">
      <c r="A337" s="37"/>
      <c r="B337" s="38"/>
      <c r="C337" s="217" t="s">
        <v>533</v>
      </c>
      <c r="D337" s="217" t="s">
        <v>135</v>
      </c>
      <c r="E337" s="218" t="s">
        <v>534</v>
      </c>
      <c r="F337" s="219" t="s">
        <v>535</v>
      </c>
      <c r="G337" s="220" t="s">
        <v>192</v>
      </c>
      <c r="H337" s="221">
        <v>62.677</v>
      </c>
      <c r="I337" s="222"/>
      <c r="J337" s="223">
        <f>ROUND(I337*H337,2)</f>
        <v>0</v>
      </c>
      <c r="K337" s="219" t="s">
        <v>1</v>
      </c>
      <c r="L337" s="43"/>
      <c r="M337" s="224" t="s">
        <v>1</v>
      </c>
      <c r="N337" s="225" t="s">
        <v>40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140</v>
      </c>
      <c r="AT337" s="228" t="s">
        <v>135</v>
      </c>
      <c r="AU337" s="228" t="s">
        <v>85</v>
      </c>
      <c r="AY337" s="16" t="s">
        <v>133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83</v>
      </c>
      <c r="BK337" s="229">
        <f>ROUND(I337*H337,2)</f>
        <v>0</v>
      </c>
      <c r="BL337" s="16" t="s">
        <v>140</v>
      </c>
      <c r="BM337" s="228" t="s">
        <v>536</v>
      </c>
    </row>
    <row r="338" s="2" customFormat="1">
      <c r="A338" s="37"/>
      <c r="B338" s="38"/>
      <c r="C338" s="39"/>
      <c r="D338" s="230" t="s">
        <v>142</v>
      </c>
      <c r="E338" s="39"/>
      <c r="F338" s="231" t="s">
        <v>535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142</v>
      </c>
      <c r="AU338" s="16" t="s">
        <v>85</v>
      </c>
    </row>
    <row r="339" s="2" customFormat="1">
      <c r="A339" s="37"/>
      <c r="B339" s="38"/>
      <c r="C339" s="39"/>
      <c r="D339" s="230" t="s">
        <v>209</v>
      </c>
      <c r="E339" s="39"/>
      <c r="F339" s="267" t="s">
        <v>537</v>
      </c>
      <c r="G339" s="39"/>
      <c r="H339" s="39"/>
      <c r="I339" s="232"/>
      <c r="J339" s="39"/>
      <c r="K339" s="39"/>
      <c r="L339" s="43"/>
      <c r="M339" s="233"/>
      <c r="N339" s="234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209</v>
      </c>
      <c r="AU339" s="16" t="s">
        <v>85</v>
      </c>
    </row>
    <row r="340" s="2" customFormat="1" ht="24.15" customHeight="1">
      <c r="A340" s="37"/>
      <c r="B340" s="38"/>
      <c r="C340" s="217" t="s">
        <v>538</v>
      </c>
      <c r="D340" s="217" t="s">
        <v>135</v>
      </c>
      <c r="E340" s="218" t="s">
        <v>539</v>
      </c>
      <c r="F340" s="219" t="s">
        <v>540</v>
      </c>
      <c r="G340" s="220" t="s">
        <v>192</v>
      </c>
      <c r="H340" s="221">
        <v>62.677</v>
      </c>
      <c r="I340" s="222"/>
      <c r="J340" s="223">
        <f>ROUND(I340*H340,2)</f>
        <v>0</v>
      </c>
      <c r="K340" s="219" t="s">
        <v>139</v>
      </c>
      <c r="L340" s="43"/>
      <c r="M340" s="224" t="s">
        <v>1</v>
      </c>
      <c r="N340" s="225" t="s">
        <v>40</v>
      </c>
      <c r="O340" s="90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140</v>
      </c>
      <c r="AT340" s="228" t="s">
        <v>135</v>
      </c>
      <c r="AU340" s="228" t="s">
        <v>85</v>
      </c>
      <c r="AY340" s="16" t="s">
        <v>133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83</v>
      </c>
      <c r="BK340" s="229">
        <f>ROUND(I340*H340,2)</f>
        <v>0</v>
      </c>
      <c r="BL340" s="16" t="s">
        <v>140</v>
      </c>
      <c r="BM340" s="228" t="s">
        <v>541</v>
      </c>
    </row>
    <row r="341" s="2" customFormat="1">
      <c r="A341" s="37"/>
      <c r="B341" s="38"/>
      <c r="C341" s="39"/>
      <c r="D341" s="230" t="s">
        <v>142</v>
      </c>
      <c r="E341" s="39"/>
      <c r="F341" s="231" t="s">
        <v>542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142</v>
      </c>
      <c r="AU341" s="16" t="s">
        <v>85</v>
      </c>
    </row>
    <row r="342" s="12" customFormat="1" ht="22.8" customHeight="1">
      <c r="A342" s="12"/>
      <c r="B342" s="201"/>
      <c r="C342" s="202"/>
      <c r="D342" s="203" t="s">
        <v>74</v>
      </c>
      <c r="E342" s="215" t="s">
        <v>543</v>
      </c>
      <c r="F342" s="215" t="s">
        <v>544</v>
      </c>
      <c r="G342" s="202"/>
      <c r="H342" s="202"/>
      <c r="I342" s="205"/>
      <c r="J342" s="216">
        <f>BK342</f>
        <v>0</v>
      </c>
      <c r="K342" s="202"/>
      <c r="L342" s="207"/>
      <c r="M342" s="208"/>
      <c r="N342" s="209"/>
      <c r="O342" s="209"/>
      <c r="P342" s="210">
        <f>SUM(P343:P344)</f>
        <v>0</v>
      </c>
      <c r="Q342" s="209"/>
      <c r="R342" s="210">
        <f>SUM(R343:R344)</f>
        <v>0</v>
      </c>
      <c r="S342" s="209"/>
      <c r="T342" s="211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2" t="s">
        <v>83</v>
      </c>
      <c r="AT342" s="213" t="s">
        <v>74</v>
      </c>
      <c r="AU342" s="213" t="s">
        <v>83</v>
      </c>
      <c r="AY342" s="212" t="s">
        <v>133</v>
      </c>
      <c r="BK342" s="214">
        <f>SUM(BK343:BK344)</f>
        <v>0</v>
      </c>
    </row>
    <row r="343" s="2" customFormat="1" ht="24.15" customHeight="1">
      <c r="A343" s="37"/>
      <c r="B343" s="38"/>
      <c r="C343" s="217" t="s">
        <v>545</v>
      </c>
      <c r="D343" s="217" t="s">
        <v>135</v>
      </c>
      <c r="E343" s="218" t="s">
        <v>546</v>
      </c>
      <c r="F343" s="219" t="s">
        <v>547</v>
      </c>
      <c r="G343" s="220" t="s">
        <v>192</v>
      </c>
      <c r="H343" s="221">
        <v>84.498000000000005</v>
      </c>
      <c r="I343" s="222"/>
      <c r="J343" s="223">
        <f>ROUND(I343*H343,2)</f>
        <v>0</v>
      </c>
      <c r="K343" s="219" t="s">
        <v>139</v>
      </c>
      <c r="L343" s="43"/>
      <c r="M343" s="224" t="s">
        <v>1</v>
      </c>
      <c r="N343" s="225" t="s">
        <v>40</v>
      </c>
      <c r="O343" s="90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140</v>
      </c>
      <c r="AT343" s="228" t="s">
        <v>135</v>
      </c>
      <c r="AU343" s="228" t="s">
        <v>85</v>
      </c>
      <c r="AY343" s="16" t="s">
        <v>133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83</v>
      </c>
      <c r="BK343" s="229">
        <f>ROUND(I343*H343,2)</f>
        <v>0</v>
      </c>
      <c r="BL343" s="16" t="s">
        <v>140</v>
      </c>
      <c r="BM343" s="228" t="s">
        <v>548</v>
      </c>
    </row>
    <row r="344" s="2" customFormat="1">
      <c r="A344" s="37"/>
      <c r="B344" s="38"/>
      <c r="C344" s="39"/>
      <c r="D344" s="230" t="s">
        <v>142</v>
      </c>
      <c r="E344" s="39"/>
      <c r="F344" s="231" t="s">
        <v>549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142</v>
      </c>
      <c r="AU344" s="16" t="s">
        <v>85</v>
      </c>
    </row>
    <row r="345" s="12" customFormat="1" ht="25.92" customHeight="1">
      <c r="A345" s="12"/>
      <c r="B345" s="201"/>
      <c r="C345" s="202"/>
      <c r="D345" s="203" t="s">
        <v>74</v>
      </c>
      <c r="E345" s="204" t="s">
        <v>550</v>
      </c>
      <c r="F345" s="204" t="s">
        <v>551</v>
      </c>
      <c r="G345" s="202"/>
      <c r="H345" s="202"/>
      <c r="I345" s="205"/>
      <c r="J345" s="206">
        <f>BK345</f>
        <v>0</v>
      </c>
      <c r="K345" s="202"/>
      <c r="L345" s="207"/>
      <c r="M345" s="208"/>
      <c r="N345" s="209"/>
      <c r="O345" s="209"/>
      <c r="P345" s="210">
        <f>P346</f>
        <v>0</v>
      </c>
      <c r="Q345" s="209"/>
      <c r="R345" s="210">
        <f>R346</f>
        <v>0.032392199999999996</v>
      </c>
      <c r="S345" s="209"/>
      <c r="T345" s="211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2" t="s">
        <v>85</v>
      </c>
      <c r="AT345" s="213" t="s">
        <v>74</v>
      </c>
      <c r="AU345" s="213" t="s">
        <v>75</v>
      </c>
      <c r="AY345" s="212" t="s">
        <v>133</v>
      </c>
      <c r="BK345" s="214">
        <f>BK346</f>
        <v>0</v>
      </c>
    </row>
    <row r="346" s="12" customFormat="1" ht="22.8" customHeight="1">
      <c r="A346" s="12"/>
      <c r="B346" s="201"/>
      <c r="C346" s="202"/>
      <c r="D346" s="203" t="s">
        <v>74</v>
      </c>
      <c r="E346" s="215" t="s">
        <v>552</v>
      </c>
      <c r="F346" s="215" t="s">
        <v>553</v>
      </c>
      <c r="G346" s="202"/>
      <c r="H346" s="202"/>
      <c r="I346" s="205"/>
      <c r="J346" s="216">
        <f>BK346</f>
        <v>0</v>
      </c>
      <c r="K346" s="202"/>
      <c r="L346" s="207"/>
      <c r="M346" s="208"/>
      <c r="N346" s="209"/>
      <c r="O346" s="209"/>
      <c r="P346" s="210">
        <f>SUM(P347:P368)</f>
        <v>0</v>
      </c>
      <c r="Q346" s="209"/>
      <c r="R346" s="210">
        <f>SUM(R347:R368)</f>
        <v>0.032392199999999996</v>
      </c>
      <c r="S346" s="209"/>
      <c r="T346" s="211">
        <f>SUM(T347:T368)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2" t="s">
        <v>85</v>
      </c>
      <c r="AT346" s="213" t="s">
        <v>74</v>
      </c>
      <c r="AU346" s="213" t="s">
        <v>83</v>
      </c>
      <c r="AY346" s="212" t="s">
        <v>133</v>
      </c>
      <c r="BK346" s="214">
        <f>SUM(BK347:BK368)</f>
        <v>0</v>
      </c>
    </row>
    <row r="347" s="2" customFormat="1" ht="24.15" customHeight="1">
      <c r="A347" s="37"/>
      <c r="B347" s="38"/>
      <c r="C347" s="217" t="s">
        <v>554</v>
      </c>
      <c r="D347" s="217" t="s">
        <v>135</v>
      </c>
      <c r="E347" s="218" t="s">
        <v>555</v>
      </c>
      <c r="F347" s="219" t="s">
        <v>556</v>
      </c>
      <c r="G347" s="220" t="s">
        <v>138</v>
      </c>
      <c r="H347" s="221">
        <v>40.920000000000002</v>
      </c>
      <c r="I347" s="222"/>
      <c r="J347" s="223">
        <f>ROUND(I347*H347,2)</f>
        <v>0</v>
      </c>
      <c r="K347" s="219" t="s">
        <v>139</v>
      </c>
      <c r="L347" s="43"/>
      <c r="M347" s="224" t="s">
        <v>1</v>
      </c>
      <c r="N347" s="225" t="s">
        <v>40</v>
      </c>
      <c r="O347" s="90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557</v>
      </c>
      <c r="AT347" s="228" t="s">
        <v>135</v>
      </c>
      <c r="AU347" s="228" t="s">
        <v>85</v>
      </c>
      <c r="AY347" s="16" t="s">
        <v>133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83</v>
      </c>
      <c r="BK347" s="229">
        <f>ROUND(I347*H347,2)</f>
        <v>0</v>
      </c>
      <c r="BL347" s="16" t="s">
        <v>557</v>
      </c>
      <c r="BM347" s="228" t="s">
        <v>558</v>
      </c>
    </row>
    <row r="348" s="2" customFormat="1">
      <c r="A348" s="37"/>
      <c r="B348" s="38"/>
      <c r="C348" s="39"/>
      <c r="D348" s="230" t="s">
        <v>142</v>
      </c>
      <c r="E348" s="39"/>
      <c r="F348" s="231" t="s">
        <v>559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142</v>
      </c>
      <c r="AU348" s="16" t="s">
        <v>85</v>
      </c>
    </row>
    <row r="349" s="13" customFormat="1">
      <c r="A349" s="13"/>
      <c r="B349" s="235"/>
      <c r="C349" s="236"/>
      <c r="D349" s="230" t="s">
        <v>171</v>
      </c>
      <c r="E349" s="237" t="s">
        <v>1</v>
      </c>
      <c r="F349" s="238" t="s">
        <v>560</v>
      </c>
      <c r="G349" s="236"/>
      <c r="H349" s="239">
        <v>12.800000000000001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171</v>
      </c>
      <c r="AU349" s="245" t="s">
        <v>85</v>
      </c>
      <c r="AV349" s="13" t="s">
        <v>85</v>
      </c>
      <c r="AW349" s="13" t="s">
        <v>31</v>
      </c>
      <c r="AX349" s="13" t="s">
        <v>75</v>
      </c>
      <c r="AY349" s="245" t="s">
        <v>133</v>
      </c>
    </row>
    <row r="350" s="13" customFormat="1">
      <c r="A350" s="13"/>
      <c r="B350" s="235"/>
      <c r="C350" s="236"/>
      <c r="D350" s="230" t="s">
        <v>171</v>
      </c>
      <c r="E350" s="237" t="s">
        <v>1</v>
      </c>
      <c r="F350" s="238" t="s">
        <v>561</v>
      </c>
      <c r="G350" s="236"/>
      <c r="H350" s="239">
        <v>19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171</v>
      </c>
      <c r="AU350" s="245" t="s">
        <v>85</v>
      </c>
      <c r="AV350" s="13" t="s">
        <v>85</v>
      </c>
      <c r="AW350" s="13" t="s">
        <v>31</v>
      </c>
      <c r="AX350" s="13" t="s">
        <v>75</v>
      </c>
      <c r="AY350" s="245" t="s">
        <v>133</v>
      </c>
    </row>
    <row r="351" s="13" customFormat="1">
      <c r="A351" s="13"/>
      <c r="B351" s="235"/>
      <c r="C351" s="236"/>
      <c r="D351" s="230" t="s">
        <v>171</v>
      </c>
      <c r="E351" s="237" t="s">
        <v>1</v>
      </c>
      <c r="F351" s="238" t="s">
        <v>562</v>
      </c>
      <c r="G351" s="236"/>
      <c r="H351" s="239">
        <v>9.1199999999999992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171</v>
      </c>
      <c r="AU351" s="245" t="s">
        <v>85</v>
      </c>
      <c r="AV351" s="13" t="s">
        <v>85</v>
      </c>
      <c r="AW351" s="13" t="s">
        <v>31</v>
      </c>
      <c r="AX351" s="13" t="s">
        <v>75</v>
      </c>
      <c r="AY351" s="245" t="s">
        <v>133</v>
      </c>
    </row>
    <row r="352" s="14" customFormat="1">
      <c r="A352" s="14"/>
      <c r="B352" s="246"/>
      <c r="C352" s="247"/>
      <c r="D352" s="230" t="s">
        <v>171</v>
      </c>
      <c r="E352" s="248" t="s">
        <v>1</v>
      </c>
      <c r="F352" s="249" t="s">
        <v>175</v>
      </c>
      <c r="G352" s="247"/>
      <c r="H352" s="250">
        <v>40.920000000000002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171</v>
      </c>
      <c r="AU352" s="256" t="s">
        <v>85</v>
      </c>
      <c r="AV352" s="14" t="s">
        <v>140</v>
      </c>
      <c r="AW352" s="14" t="s">
        <v>31</v>
      </c>
      <c r="AX352" s="14" t="s">
        <v>83</v>
      </c>
      <c r="AY352" s="256" t="s">
        <v>133</v>
      </c>
    </row>
    <row r="353" s="2" customFormat="1" ht="16.5" customHeight="1">
      <c r="A353" s="37"/>
      <c r="B353" s="38"/>
      <c r="C353" s="257" t="s">
        <v>563</v>
      </c>
      <c r="D353" s="257" t="s">
        <v>189</v>
      </c>
      <c r="E353" s="258" t="s">
        <v>564</v>
      </c>
      <c r="F353" s="259" t="s">
        <v>565</v>
      </c>
      <c r="G353" s="260" t="s">
        <v>192</v>
      </c>
      <c r="H353" s="261">
        <v>0.012999999999999999</v>
      </c>
      <c r="I353" s="262"/>
      <c r="J353" s="263">
        <f>ROUND(I353*H353,2)</f>
        <v>0</v>
      </c>
      <c r="K353" s="259" t="s">
        <v>139</v>
      </c>
      <c r="L353" s="264"/>
      <c r="M353" s="265" t="s">
        <v>1</v>
      </c>
      <c r="N353" s="266" t="s">
        <v>40</v>
      </c>
      <c r="O353" s="90"/>
      <c r="P353" s="226">
        <f>O353*H353</f>
        <v>0</v>
      </c>
      <c r="Q353" s="226">
        <v>1</v>
      </c>
      <c r="R353" s="226">
        <f>Q353*H353</f>
        <v>0.012999999999999999</v>
      </c>
      <c r="S353" s="226">
        <v>0</v>
      </c>
      <c r="T353" s="22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8" t="s">
        <v>327</v>
      </c>
      <c r="AT353" s="228" t="s">
        <v>189</v>
      </c>
      <c r="AU353" s="228" t="s">
        <v>85</v>
      </c>
      <c r="AY353" s="16" t="s">
        <v>133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6" t="s">
        <v>83</v>
      </c>
      <c r="BK353" s="229">
        <f>ROUND(I353*H353,2)</f>
        <v>0</v>
      </c>
      <c r="BL353" s="16" t="s">
        <v>557</v>
      </c>
      <c r="BM353" s="228" t="s">
        <v>566</v>
      </c>
    </row>
    <row r="354" s="2" customFormat="1">
      <c r="A354" s="37"/>
      <c r="B354" s="38"/>
      <c r="C354" s="39"/>
      <c r="D354" s="230" t="s">
        <v>142</v>
      </c>
      <c r="E354" s="39"/>
      <c r="F354" s="231" t="s">
        <v>565</v>
      </c>
      <c r="G354" s="39"/>
      <c r="H354" s="39"/>
      <c r="I354" s="232"/>
      <c r="J354" s="39"/>
      <c r="K354" s="39"/>
      <c r="L354" s="43"/>
      <c r="M354" s="233"/>
      <c r="N354" s="234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142</v>
      </c>
      <c r="AU354" s="16" t="s">
        <v>85</v>
      </c>
    </row>
    <row r="355" s="13" customFormat="1">
      <c r="A355" s="13"/>
      <c r="B355" s="235"/>
      <c r="C355" s="236"/>
      <c r="D355" s="230" t="s">
        <v>171</v>
      </c>
      <c r="E355" s="236"/>
      <c r="F355" s="238" t="s">
        <v>567</v>
      </c>
      <c r="G355" s="236"/>
      <c r="H355" s="239">
        <v>0.012999999999999999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171</v>
      </c>
      <c r="AU355" s="245" t="s">
        <v>85</v>
      </c>
      <c r="AV355" s="13" t="s">
        <v>85</v>
      </c>
      <c r="AW355" s="13" t="s">
        <v>4</v>
      </c>
      <c r="AX355" s="13" t="s">
        <v>83</v>
      </c>
      <c r="AY355" s="245" t="s">
        <v>133</v>
      </c>
    </row>
    <row r="356" s="2" customFormat="1" ht="24.15" customHeight="1">
      <c r="A356" s="37"/>
      <c r="B356" s="38"/>
      <c r="C356" s="217" t="s">
        <v>568</v>
      </c>
      <c r="D356" s="217" t="s">
        <v>135</v>
      </c>
      <c r="E356" s="218" t="s">
        <v>569</v>
      </c>
      <c r="F356" s="219" t="s">
        <v>570</v>
      </c>
      <c r="G356" s="220" t="s">
        <v>138</v>
      </c>
      <c r="H356" s="221">
        <v>81.840000000000003</v>
      </c>
      <c r="I356" s="222"/>
      <c r="J356" s="223">
        <f>ROUND(I356*H356,2)</f>
        <v>0</v>
      </c>
      <c r="K356" s="219" t="s">
        <v>139</v>
      </c>
      <c r="L356" s="43"/>
      <c r="M356" s="224" t="s">
        <v>1</v>
      </c>
      <c r="N356" s="225" t="s">
        <v>40</v>
      </c>
      <c r="O356" s="90"/>
      <c r="P356" s="226">
        <f>O356*H356</f>
        <v>0</v>
      </c>
      <c r="Q356" s="226">
        <v>3.0000000000000001E-05</v>
      </c>
      <c r="R356" s="226">
        <f>Q356*H356</f>
        <v>0.0024552000000000003</v>
      </c>
      <c r="S356" s="226">
        <v>0</v>
      </c>
      <c r="T356" s="22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8" t="s">
        <v>557</v>
      </c>
      <c r="AT356" s="228" t="s">
        <v>135</v>
      </c>
      <c r="AU356" s="228" t="s">
        <v>85</v>
      </c>
      <c r="AY356" s="16" t="s">
        <v>133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6" t="s">
        <v>83</v>
      </c>
      <c r="BK356" s="229">
        <f>ROUND(I356*H356,2)</f>
        <v>0</v>
      </c>
      <c r="BL356" s="16" t="s">
        <v>557</v>
      </c>
      <c r="BM356" s="228" t="s">
        <v>571</v>
      </c>
    </row>
    <row r="357" s="2" customFormat="1">
      <c r="A357" s="37"/>
      <c r="B357" s="38"/>
      <c r="C357" s="39"/>
      <c r="D357" s="230" t="s">
        <v>142</v>
      </c>
      <c r="E357" s="39"/>
      <c r="F357" s="231" t="s">
        <v>572</v>
      </c>
      <c r="G357" s="39"/>
      <c r="H357" s="39"/>
      <c r="I357" s="232"/>
      <c r="J357" s="39"/>
      <c r="K357" s="39"/>
      <c r="L357" s="43"/>
      <c r="M357" s="233"/>
      <c r="N357" s="23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142</v>
      </c>
      <c r="AU357" s="16" t="s">
        <v>85</v>
      </c>
    </row>
    <row r="358" s="13" customFormat="1">
      <c r="A358" s="13"/>
      <c r="B358" s="235"/>
      <c r="C358" s="236"/>
      <c r="D358" s="230" t="s">
        <v>171</v>
      </c>
      <c r="E358" s="237" t="s">
        <v>1</v>
      </c>
      <c r="F358" s="238" t="s">
        <v>573</v>
      </c>
      <c r="G358" s="236"/>
      <c r="H358" s="239">
        <v>81.840000000000003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171</v>
      </c>
      <c r="AU358" s="245" t="s">
        <v>85</v>
      </c>
      <c r="AV358" s="13" t="s">
        <v>85</v>
      </c>
      <c r="AW358" s="13" t="s">
        <v>31</v>
      </c>
      <c r="AX358" s="13" t="s">
        <v>83</v>
      </c>
      <c r="AY358" s="245" t="s">
        <v>133</v>
      </c>
    </row>
    <row r="359" s="2" customFormat="1" ht="24.15" customHeight="1">
      <c r="A359" s="37"/>
      <c r="B359" s="38"/>
      <c r="C359" s="257" t="s">
        <v>574</v>
      </c>
      <c r="D359" s="257" t="s">
        <v>189</v>
      </c>
      <c r="E359" s="258" t="s">
        <v>575</v>
      </c>
      <c r="F359" s="259" t="s">
        <v>576</v>
      </c>
      <c r="G359" s="260" t="s">
        <v>524</v>
      </c>
      <c r="H359" s="261">
        <v>0.036999999999999998</v>
      </c>
      <c r="I359" s="262"/>
      <c r="J359" s="263">
        <f>ROUND(I359*H359,2)</f>
        <v>0</v>
      </c>
      <c r="K359" s="259" t="s">
        <v>139</v>
      </c>
      <c r="L359" s="264"/>
      <c r="M359" s="265" t="s">
        <v>1</v>
      </c>
      <c r="N359" s="266" t="s">
        <v>40</v>
      </c>
      <c r="O359" s="90"/>
      <c r="P359" s="226">
        <f>O359*H359</f>
        <v>0</v>
      </c>
      <c r="Q359" s="226">
        <v>0.001</v>
      </c>
      <c r="R359" s="226">
        <f>Q359*H359</f>
        <v>3.6999999999999998E-05</v>
      </c>
      <c r="S359" s="226">
        <v>0</v>
      </c>
      <c r="T359" s="227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8" t="s">
        <v>327</v>
      </c>
      <c r="AT359" s="228" t="s">
        <v>189</v>
      </c>
      <c r="AU359" s="228" t="s">
        <v>85</v>
      </c>
      <c r="AY359" s="16" t="s">
        <v>133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6" t="s">
        <v>83</v>
      </c>
      <c r="BK359" s="229">
        <f>ROUND(I359*H359,2)</f>
        <v>0</v>
      </c>
      <c r="BL359" s="16" t="s">
        <v>557</v>
      </c>
      <c r="BM359" s="228" t="s">
        <v>577</v>
      </c>
    </row>
    <row r="360" s="2" customFormat="1">
      <c r="A360" s="37"/>
      <c r="B360" s="38"/>
      <c r="C360" s="39"/>
      <c r="D360" s="230" t="s">
        <v>142</v>
      </c>
      <c r="E360" s="39"/>
      <c r="F360" s="231" t="s">
        <v>576</v>
      </c>
      <c r="G360" s="39"/>
      <c r="H360" s="39"/>
      <c r="I360" s="232"/>
      <c r="J360" s="39"/>
      <c r="K360" s="39"/>
      <c r="L360" s="43"/>
      <c r="M360" s="233"/>
      <c r="N360" s="234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142</v>
      </c>
      <c r="AU360" s="16" t="s">
        <v>85</v>
      </c>
    </row>
    <row r="361" s="13" customFormat="1">
      <c r="A361" s="13"/>
      <c r="B361" s="235"/>
      <c r="C361" s="236"/>
      <c r="D361" s="230" t="s">
        <v>171</v>
      </c>
      <c r="E361" s="236"/>
      <c r="F361" s="238" t="s">
        <v>578</v>
      </c>
      <c r="G361" s="236"/>
      <c r="H361" s="239">
        <v>0.036999999999999998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171</v>
      </c>
      <c r="AU361" s="245" t="s">
        <v>85</v>
      </c>
      <c r="AV361" s="13" t="s">
        <v>85</v>
      </c>
      <c r="AW361" s="13" t="s">
        <v>4</v>
      </c>
      <c r="AX361" s="13" t="s">
        <v>83</v>
      </c>
      <c r="AY361" s="245" t="s">
        <v>133</v>
      </c>
    </row>
    <row r="362" s="2" customFormat="1" ht="24.15" customHeight="1">
      <c r="A362" s="37"/>
      <c r="B362" s="38"/>
      <c r="C362" s="217" t="s">
        <v>579</v>
      </c>
      <c r="D362" s="217" t="s">
        <v>135</v>
      </c>
      <c r="E362" s="218" t="s">
        <v>580</v>
      </c>
      <c r="F362" s="219" t="s">
        <v>581</v>
      </c>
      <c r="G362" s="220" t="s">
        <v>138</v>
      </c>
      <c r="H362" s="221">
        <v>29</v>
      </c>
      <c r="I362" s="222"/>
      <c r="J362" s="223">
        <f>ROUND(I362*H362,2)</f>
        <v>0</v>
      </c>
      <c r="K362" s="219" t="s">
        <v>139</v>
      </c>
      <c r="L362" s="43"/>
      <c r="M362" s="224" t="s">
        <v>1</v>
      </c>
      <c r="N362" s="225" t="s">
        <v>40</v>
      </c>
      <c r="O362" s="90"/>
      <c r="P362" s="226">
        <f>O362*H362</f>
        <v>0</v>
      </c>
      <c r="Q362" s="226">
        <v>0</v>
      </c>
      <c r="R362" s="226">
        <f>Q362*H362</f>
        <v>0</v>
      </c>
      <c r="S362" s="226">
        <v>0</v>
      </c>
      <c r="T362" s="22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8" t="s">
        <v>557</v>
      </c>
      <c r="AT362" s="228" t="s">
        <v>135</v>
      </c>
      <c r="AU362" s="228" t="s">
        <v>85</v>
      </c>
      <c r="AY362" s="16" t="s">
        <v>133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6" t="s">
        <v>83</v>
      </c>
      <c r="BK362" s="229">
        <f>ROUND(I362*H362,2)</f>
        <v>0</v>
      </c>
      <c r="BL362" s="16" t="s">
        <v>557</v>
      </c>
      <c r="BM362" s="228" t="s">
        <v>582</v>
      </c>
    </row>
    <row r="363" s="2" customFormat="1">
      <c r="A363" s="37"/>
      <c r="B363" s="38"/>
      <c r="C363" s="39"/>
      <c r="D363" s="230" t="s">
        <v>142</v>
      </c>
      <c r="E363" s="39"/>
      <c r="F363" s="231" t="s">
        <v>583</v>
      </c>
      <c r="G363" s="39"/>
      <c r="H363" s="39"/>
      <c r="I363" s="232"/>
      <c r="J363" s="39"/>
      <c r="K363" s="39"/>
      <c r="L363" s="43"/>
      <c r="M363" s="233"/>
      <c r="N363" s="234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142</v>
      </c>
      <c r="AU363" s="16" t="s">
        <v>85</v>
      </c>
    </row>
    <row r="364" s="2" customFormat="1" ht="24.15" customHeight="1">
      <c r="A364" s="37"/>
      <c r="B364" s="38"/>
      <c r="C364" s="257" t="s">
        <v>584</v>
      </c>
      <c r="D364" s="257" t="s">
        <v>189</v>
      </c>
      <c r="E364" s="258" t="s">
        <v>585</v>
      </c>
      <c r="F364" s="259" t="s">
        <v>586</v>
      </c>
      <c r="G364" s="260" t="s">
        <v>138</v>
      </c>
      <c r="H364" s="261">
        <v>33.799999999999997</v>
      </c>
      <c r="I364" s="262"/>
      <c r="J364" s="263">
        <f>ROUND(I364*H364,2)</f>
        <v>0</v>
      </c>
      <c r="K364" s="259" t="s">
        <v>139</v>
      </c>
      <c r="L364" s="264"/>
      <c r="M364" s="265" t="s">
        <v>1</v>
      </c>
      <c r="N364" s="266" t="s">
        <v>40</v>
      </c>
      <c r="O364" s="90"/>
      <c r="P364" s="226">
        <f>O364*H364</f>
        <v>0</v>
      </c>
      <c r="Q364" s="226">
        <v>0.00050000000000000001</v>
      </c>
      <c r="R364" s="226">
        <f>Q364*H364</f>
        <v>0.016899999999999998</v>
      </c>
      <c r="S364" s="226">
        <v>0</v>
      </c>
      <c r="T364" s="22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8" t="s">
        <v>327</v>
      </c>
      <c r="AT364" s="228" t="s">
        <v>189</v>
      </c>
      <c r="AU364" s="228" t="s">
        <v>85</v>
      </c>
      <c r="AY364" s="16" t="s">
        <v>133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6" t="s">
        <v>83</v>
      </c>
      <c r="BK364" s="229">
        <f>ROUND(I364*H364,2)</f>
        <v>0</v>
      </c>
      <c r="BL364" s="16" t="s">
        <v>557</v>
      </c>
      <c r="BM364" s="228" t="s">
        <v>587</v>
      </c>
    </row>
    <row r="365" s="2" customFormat="1">
      <c r="A365" s="37"/>
      <c r="B365" s="38"/>
      <c r="C365" s="39"/>
      <c r="D365" s="230" t="s">
        <v>142</v>
      </c>
      <c r="E365" s="39"/>
      <c r="F365" s="231" t="s">
        <v>586</v>
      </c>
      <c r="G365" s="39"/>
      <c r="H365" s="39"/>
      <c r="I365" s="232"/>
      <c r="J365" s="39"/>
      <c r="K365" s="39"/>
      <c r="L365" s="43"/>
      <c r="M365" s="233"/>
      <c r="N365" s="234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142</v>
      </c>
      <c r="AU365" s="16" t="s">
        <v>85</v>
      </c>
    </row>
    <row r="366" s="13" customFormat="1">
      <c r="A366" s="13"/>
      <c r="B366" s="235"/>
      <c r="C366" s="236"/>
      <c r="D366" s="230" t="s">
        <v>171</v>
      </c>
      <c r="E366" s="236"/>
      <c r="F366" s="238" t="s">
        <v>588</v>
      </c>
      <c r="G366" s="236"/>
      <c r="H366" s="239">
        <v>33.799999999999997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171</v>
      </c>
      <c r="AU366" s="245" t="s">
        <v>85</v>
      </c>
      <c r="AV366" s="13" t="s">
        <v>85</v>
      </c>
      <c r="AW366" s="13" t="s">
        <v>4</v>
      </c>
      <c r="AX366" s="13" t="s">
        <v>83</v>
      </c>
      <c r="AY366" s="245" t="s">
        <v>133</v>
      </c>
    </row>
    <row r="367" s="2" customFormat="1" ht="24.15" customHeight="1">
      <c r="A367" s="37"/>
      <c r="B367" s="38"/>
      <c r="C367" s="217" t="s">
        <v>589</v>
      </c>
      <c r="D367" s="217" t="s">
        <v>135</v>
      </c>
      <c r="E367" s="218" t="s">
        <v>590</v>
      </c>
      <c r="F367" s="219" t="s">
        <v>591</v>
      </c>
      <c r="G367" s="220" t="s">
        <v>192</v>
      </c>
      <c r="H367" s="221">
        <v>0.032000000000000001</v>
      </c>
      <c r="I367" s="222"/>
      <c r="J367" s="223">
        <f>ROUND(I367*H367,2)</f>
        <v>0</v>
      </c>
      <c r="K367" s="219" t="s">
        <v>139</v>
      </c>
      <c r="L367" s="43"/>
      <c r="M367" s="224" t="s">
        <v>1</v>
      </c>
      <c r="N367" s="225" t="s">
        <v>40</v>
      </c>
      <c r="O367" s="90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28" t="s">
        <v>557</v>
      </c>
      <c r="AT367" s="228" t="s">
        <v>135</v>
      </c>
      <c r="AU367" s="228" t="s">
        <v>85</v>
      </c>
      <c r="AY367" s="16" t="s">
        <v>133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6" t="s">
        <v>83</v>
      </c>
      <c r="BK367" s="229">
        <f>ROUND(I367*H367,2)</f>
        <v>0</v>
      </c>
      <c r="BL367" s="16" t="s">
        <v>557</v>
      </c>
      <c r="BM367" s="228" t="s">
        <v>592</v>
      </c>
    </row>
    <row r="368" s="2" customFormat="1">
      <c r="A368" s="37"/>
      <c r="B368" s="38"/>
      <c r="C368" s="39"/>
      <c r="D368" s="230" t="s">
        <v>142</v>
      </c>
      <c r="E368" s="39"/>
      <c r="F368" s="231" t="s">
        <v>593</v>
      </c>
      <c r="G368" s="39"/>
      <c r="H368" s="39"/>
      <c r="I368" s="232"/>
      <c r="J368" s="39"/>
      <c r="K368" s="39"/>
      <c r="L368" s="43"/>
      <c r="M368" s="268"/>
      <c r="N368" s="269"/>
      <c r="O368" s="270"/>
      <c r="P368" s="270"/>
      <c r="Q368" s="270"/>
      <c r="R368" s="270"/>
      <c r="S368" s="270"/>
      <c r="T368" s="27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142</v>
      </c>
      <c r="AU368" s="16" t="s">
        <v>85</v>
      </c>
    </row>
    <row r="369" s="2" customFormat="1" ht="6.96" customHeight="1">
      <c r="A369" s="37"/>
      <c r="B369" s="65"/>
      <c r="C369" s="66"/>
      <c r="D369" s="66"/>
      <c r="E369" s="66"/>
      <c r="F369" s="66"/>
      <c r="G369" s="66"/>
      <c r="H369" s="66"/>
      <c r="I369" s="66"/>
      <c r="J369" s="66"/>
      <c r="K369" s="66"/>
      <c r="L369" s="43"/>
      <c r="M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</row>
  </sheetData>
  <sheetProtection sheet="1" autoFilter="0" formatColumns="0" formatRows="0" objects="1" scenarios="1" spinCount="100000" saltValue="g32UFSV4qzranzONMDrkdLC5ecMqbc4xFQYBfYQwtdfK3a8xsb+rMztr6XEwVkuM+w1HzdCdzI/nsOFLG4cTWg==" hashValue="5ACltrazJrWd33a6FF5EXEpIVSlEFay1a5LNzNNyHkcWuzK41fCDsqnWPLAErox3RZpdgwRfhl2aPb6iXlff7A==" algorithmName="SHA-512" password="CC35"/>
  <autoFilter ref="C127:K36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mostků Šluknov v Císařském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594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ROUND((SUM(BE129:BE384)),  2)</f>
        <v>0</v>
      </c>
      <c r="G33" s="37"/>
      <c r="H33" s="37"/>
      <c r="I33" s="154">
        <v>0.20999999999999999</v>
      </c>
      <c r="J33" s="153">
        <f>ROUND(((SUM(BE129:BE384))*I33),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ROUND((SUM(BF129:BF384)),  2)</f>
        <v>0</v>
      </c>
      <c r="G34" s="37"/>
      <c r="H34" s="37"/>
      <c r="I34" s="154">
        <v>0.14999999999999999</v>
      </c>
      <c r="J34" s="153">
        <f>ROUND(((SUM(BF129:BF384))*I34),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ROUND((SUM(BG129:BG384)),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ROUND((SUM(BH129:BH384)),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ROUND((SUM(BI129:BI384)),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mostků Šluknov v Císařském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SO 202 C-M-13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8"/>
      <c r="C97" s="179"/>
      <c r="D97" s="180" t="s">
        <v>106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J131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108</v>
      </c>
      <c r="E99" s="187"/>
      <c r="F99" s="187"/>
      <c r="G99" s="187"/>
      <c r="H99" s="187"/>
      <c r="I99" s="187"/>
      <c r="J99" s="188">
        <f>J174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109</v>
      </c>
      <c r="E100" s="187"/>
      <c r="F100" s="187"/>
      <c r="G100" s="187"/>
      <c r="H100" s="187"/>
      <c r="I100" s="187"/>
      <c r="J100" s="188">
        <f>J211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110</v>
      </c>
      <c r="E101" s="187"/>
      <c r="F101" s="187"/>
      <c r="G101" s="187"/>
      <c r="H101" s="187"/>
      <c r="I101" s="187"/>
      <c r="J101" s="188">
        <f>J242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111</v>
      </c>
      <c r="E102" s="187"/>
      <c r="F102" s="187"/>
      <c r="G102" s="187"/>
      <c r="H102" s="187"/>
      <c r="I102" s="187"/>
      <c r="J102" s="188">
        <f>J277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112</v>
      </c>
      <c r="E103" s="187"/>
      <c r="F103" s="187"/>
      <c r="G103" s="187"/>
      <c r="H103" s="187"/>
      <c r="I103" s="187"/>
      <c r="J103" s="188">
        <f>J291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113</v>
      </c>
      <c r="E104" s="187"/>
      <c r="F104" s="187"/>
      <c r="G104" s="187"/>
      <c r="H104" s="187"/>
      <c r="I104" s="187"/>
      <c r="J104" s="188">
        <f>J297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114</v>
      </c>
      <c r="E105" s="187"/>
      <c r="F105" s="187"/>
      <c r="G105" s="187"/>
      <c r="H105" s="187"/>
      <c r="I105" s="187"/>
      <c r="J105" s="188">
        <f>J345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115</v>
      </c>
      <c r="E106" s="187"/>
      <c r="F106" s="187"/>
      <c r="G106" s="187"/>
      <c r="H106" s="187"/>
      <c r="I106" s="187"/>
      <c r="J106" s="188">
        <f>J351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116</v>
      </c>
      <c r="E107" s="181"/>
      <c r="F107" s="181"/>
      <c r="G107" s="181"/>
      <c r="H107" s="181"/>
      <c r="I107" s="181"/>
      <c r="J107" s="182">
        <f>J354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117</v>
      </c>
      <c r="E108" s="187"/>
      <c r="F108" s="187"/>
      <c r="G108" s="187"/>
      <c r="H108" s="187"/>
      <c r="I108" s="187"/>
      <c r="J108" s="188">
        <f>J355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595</v>
      </c>
      <c r="E109" s="187"/>
      <c r="F109" s="187"/>
      <c r="G109" s="187"/>
      <c r="H109" s="187"/>
      <c r="I109" s="187"/>
      <c r="J109" s="188">
        <f>J381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118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Oprava mostků Šluknov v Císařském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99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02 - SO 202 C-M-13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 xml:space="preserve"> </v>
      </c>
      <c r="G123" s="39"/>
      <c r="H123" s="39"/>
      <c r="I123" s="31" t="s">
        <v>22</v>
      </c>
      <c r="J123" s="78" t="str">
        <f>IF(J12="","",J12)</f>
        <v>7. 2. 2022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>Město Šluknov</v>
      </c>
      <c r="G125" s="39"/>
      <c r="H125" s="39"/>
      <c r="I125" s="31" t="s">
        <v>30</v>
      </c>
      <c r="J125" s="35" t="str">
        <f>E21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32</v>
      </c>
      <c r="J126" s="35" t="str">
        <f>E24</f>
        <v>J. Nešněra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0"/>
      <c r="B128" s="191"/>
      <c r="C128" s="192" t="s">
        <v>119</v>
      </c>
      <c r="D128" s="193" t="s">
        <v>60</v>
      </c>
      <c r="E128" s="193" t="s">
        <v>56</v>
      </c>
      <c r="F128" s="193" t="s">
        <v>57</v>
      </c>
      <c r="G128" s="193" t="s">
        <v>120</v>
      </c>
      <c r="H128" s="193" t="s">
        <v>121</v>
      </c>
      <c r="I128" s="193" t="s">
        <v>122</v>
      </c>
      <c r="J128" s="193" t="s">
        <v>103</v>
      </c>
      <c r="K128" s="194" t="s">
        <v>123</v>
      </c>
      <c r="L128" s="195"/>
      <c r="M128" s="99" t="s">
        <v>1</v>
      </c>
      <c r="N128" s="100" t="s">
        <v>39</v>
      </c>
      <c r="O128" s="100" t="s">
        <v>124</v>
      </c>
      <c r="P128" s="100" t="s">
        <v>125</v>
      </c>
      <c r="Q128" s="100" t="s">
        <v>126</v>
      </c>
      <c r="R128" s="100" t="s">
        <v>127</v>
      </c>
      <c r="S128" s="100" t="s">
        <v>128</v>
      </c>
      <c r="T128" s="101" t="s">
        <v>129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="2" customFormat="1" ht="22.8" customHeight="1">
      <c r="A129" s="37"/>
      <c r="B129" s="38"/>
      <c r="C129" s="106" t="s">
        <v>130</v>
      </c>
      <c r="D129" s="39"/>
      <c r="E129" s="39"/>
      <c r="F129" s="39"/>
      <c r="G129" s="39"/>
      <c r="H129" s="39"/>
      <c r="I129" s="39"/>
      <c r="J129" s="196">
        <f>BK129</f>
        <v>0</v>
      </c>
      <c r="K129" s="39"/>
      <c r="L129" s="43"/>
      <c r="M129" s="102"/>
      <c r="N129" s="197"/>
      <c r="O129" s="103"/>
      <c r="P129" s="198">
        <f>P130+P354</f>
        <v>0</v>
      </c>
      <c r="Q129" s="103"/>
      <c r="R129" s="198">
        <f>R130+R354</f>
        <v>67.73167961</v>
      </c>
      <c r="S129" s="103"/>
      <c r="T129" s="199">
        <f>T130+T354</f>
        <v>65.670299999999997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74</v>
      </c>
      <c r="AU129" s="16" t="s">
        <v>105</v>
      </c>
      <c r="BK129" s="200">
        <f>BK130+BK354</f>
        <v>0</v>
      </c>
    </row>
    <row r="130" s="12" customFormat="1" ht="25.92" customHeight="1">
      <c r="A130" s="12"/>
      <c r="B130" s="201"/>
      <c r="C130" s="202"/>
      <c r="D130" s="203" t="s">
        <v>74</v>
      </c>
      <c r="E130" s="204" t="s">
        <v>131</v>
      </c>
      <c r="F130" s="204" t="s">
        <v>132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P131+P174+P211+P242+P277+P291+P297+P345+P351</f>
        <v>0</v>
      </c>
      <c r="Q130" s="209"/>
      <c r="R130" s="210">
        <f>R131+R174+R211+R242+R277+R291+R297+R345+R351</f>
        <v>67.697641930000003</v>
      </c>
      <c r="S130" s="209"/>
      <c r="T130" s="211">
        <f>T131+T174+T211+T242+T277+T291+T297+T345+T351</f>
        <v>65.670299999999997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83</v>
      </c>
      <c r="AT130" s="213" t="s">
        <v>74</v>
      </c>
      <c r="AU130" s="213" t="s">
        <v>75</v>
      </c>
      <c r="AY130" s="212" t="s">
        <v>133</v>
      </c>
      <c r="BK130" s="214">
        <f>BK131+BK174+BK211+BK242+BK277+BK291+BK297+BK345+BK351</f>
        <v>0</v>
      </c>
    </row>
    <row r="131" s="12" customFormat="1" ht="22.8" customHeight="1">
      <c r="A131" s="12"/>
      <c r="B131" s="201"/>
      <c r="C131" s="202"/>
      <c r="D131" s="203" t="s">
        <v>74</v>
      </c>
      <c r="E131" s="215" t="s">
        <v>83</v>
      </c>
      <c r="F131" s="215" t="s">
        <v>134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SUM(P132:P173)</f>
        <v>0</v>
      </c>
      <c r="Q131" s="209"/>
      <c r="R131" s="210">
        <f>SUM(R132:R173)</f>
        <v>43.90184</v>
      </c>
      <c r="S131" s="209"/>
      <c r="T131" s="211">
        <f>SUM(T132:T173)</f>
        <v>15.558920000000001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83</v>
      </c>
      <c r="AT131" s="213" t="s">
        <v>74</v>
      </c>
      <c r="AU131" s="213" t="s">
        <v>83</v>
      </c>
      <c r="AY131" s="212" t="s">
        <v>133</v>
      </c>
      <c r="BK131" s="214">
        <f>SUM(BK132:BK173)</f>
        <v>0</v>
      </c>
    </row>
    <row r="132" s="2" customFormat="1" ht="24.15" customHeight="1">
      <c r="A132" s="37"/>
      <c r="B132" s="38"/>
      <c r="C132" s="217" t="s">
        <v>83</v>
      </c>
      <c r="D132" s="217" t="s">
        <v>135</v>
      </c>
      <c r="E132" s="218" t="s">
        <v>136</v>
      </c>
      <c r="F132" s="219" t="s">
        <v>137</v>
      </c>
      <c r="G132" s="220" t="s">
        <v>138</v>
      </c>
      <c r="H132" s="221">
        <v>29.920999999999999</v>
      </c>
      <c r="I132" s="222"/>
      <c r="J132" s="223">
        <f>ROUND(I132*H132,2)</f>
        <v>0</v>
      </c>
      <c r="K132" s="219" t="s">
        <v>139</v>
      </c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0.29999999999999999</v>
      </c>
      <c r="T132" s="227">
        <f>S132*H132</f>
        <v>8.9763000000000002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140</v>
      </c>
      <c r="AT132" s="228" t="s">
        <v>135</v>
      </c>
      <c r="AU132" s="228" t="s">
        <v>85</v>
      </c>
      <c r="AY132" s="16" t="s">
        <v>133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83</v>
      </c>
      <c r="BK132" s="229">
        <f>ROUND(I132*H132,2)</f>
        <v>0</v>
      </c>
      <c r="BL132" s="16" t="s">
        <v>140</v>
      </c>
      <c r="BM132" s="228" t="s">
        <v>596</v>
      </c>
    </row>
    <row r="133" s="2" customFormat="1">
      <c r="A133" s="37"/>
      <c r="B133" s="38"/>
      <c r="C133" s="39"/>
      <c r="D133" s="230" t="s">
        <v>142</v>
      </c>
      <c r="E133" s="39"/>
      <c r="F133" s="231" t="s">
        <v>143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142</v>
      </c>
      <c r="AU133" s="16" t="s">
        <v>85</v>
      </c>
    </row>
    <row r="134" s="13" customFormat="1">
      <c r="A134" s="13"/>
      <c r="B134" s="235"/>
      <c r="C134" s="236"/>
      <c r="D134" s="230" t="s">
        <v>171</v>
      </c>
      <c r="E134" s="237" t="s">
        <v>1</v>
      </c>
      <c r="F134" s="238" t="s">
        <v>597</v>
      </c>
      <c r="G134" s="236"/>
      <c r="H134" s="239">
        <v>6.5999999999999996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171</v>
      </c>
      <c r="AU134" s="245" t="s">
        <v>85</v>
      </c>
      <c r="AV134" s="13" t="s">
        <v>85</v>
      </c>
      <c r="AW134" s="13" t="s">
        <v>31</v>
      </c>
      <c r="AX134" s="13" t="s">
        <v>75</v>
      </c>
      <c r="AY134" s="245" t="s">
        <v>133</v>
      </c>
    </row>
    <row r="135" s="13" customFormat="1">
      <c r="A135" s="13"/>
      <c r="B135" s="235"/>
      <c r="C135" s="236"/>
      <c r="D135" s="230" t="s">
        <v>171</v>
      </c>
      <c r="E135" s="237" t="s">
        <v>1</v>
      </c>
      <c r="F135" s="238" t="s">
        <v>598</v>
      </c>
      <c r="G135" s="236"/>
      <c r="H135" s="239">
        <v>8.8000000000000007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171</v>
      </c>
      <c r="AU135" s="245" t="s">
        <v>85</v>
      </c>
      <c r="AV135" s="13" t="s">
        <v>85</v>
      </c>
      <c r="AW135" s="13" t="s">
        <v>31</v>
      </c>
      <c r="AX135" s="13" t="s">
        <v>75</v>
      </c>
      <c r="AY135" s="245" t="s">
        <v>133</v>
      </c>
    </row>
    <row r="136" s="13" customFormat="1">
      <c r="A136" s="13"/>
      <c r="B136" s="235"/>
      <c r="C136" s="236"/>
      <c r="D136" s="230" t="s">
        <v>171</v>
      </c>
      <c r="E136" s="237" t="s">
        <v>1</v>
      </c>
      <c r="F136" s="238" t="s">
        <v>599</v>
      </c>
      <c r="G136" s="236"/>
      <c r="H136" s="239">
        <v>14.521000000000001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171</v>
      </c>
      <c r="AU136" s="245" t="s">
        <v>85</v>
      </c>
      <c r="AV136" s="13" t="s">
        <v>85</v>
      </c>
      <c r="AW136" s="13" t="s">
        <v>31</v>
      </c>
      <c r="AX136" s="13" t="s">
        <v>75</v>
      </c>
      <c r="AY136" s="245" t="s">
        <v>133</v>
      </c>
    </row>
    <row r="137" s="14" customFormat="1">
      <c r="A137" s="14"/>
      <c r="B137" s="246"/>
      <c r="C137" s="247"/>
      <c r="D137" s="230" t="s">
        <v>171</v>
      </c>
      <c r="E137" s="248" t="s">
        <v>1</v>
      </c>
      <c r="F137" s="249" t="s">
        <v>175</v>
      </c>
      <c r="G137" s="247"/>
      <c r="H137" s="250">
        <v>29.920999999999999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171</v>
      </c>
      <c r="AU137" s="256" t="s">
        <v>85</v>
      </c>
      <c r="AV137" s="14" t="s">
        <v>140</v>
      </c>
      <c r="AW137" s="14" t="s">
        <v>31</v>
      </c>
      <c r="AX137" s="14" t="s">
        <v>83</v>
      </c>
      <c r="AY137" s="256" t="s">
        <v>133</v>
      </c>
    </row>
    <row r="138" s="2" customFormat="1" ht="24.15" customHeight="1">
      <c r="A138" s="37"/>
      <c r="B138" s="38"/>
      <c r="C138" s="217" t="s">
        <v>85</v>
      </c>
      <c r="D138" s="217" t="s">
        <v>135</v>
      </c>
      <c r="E138" s="218" t="s">
        <v>144</v>
      </c>
      <c r="F138" s="219" t="s">
        <v>145</v>
      </c>
      <c r="G138" s="220" t="s">
        <v>138</v>
      </c>
      <c r="H138" s="221">
        <v>29.920999999999999</v>
      </c>
      <c r="I138" s="222"/>
      <c r="J138" s="223">
        <f>ROUND(I138*H138,2)</f>
        <v>0</v>
      </c>
      <c r="K138" s="219" t="s">
        <v>139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0.22</v>
      </c>
      <c r="T138" s="227">
        <f>S138*H138</f>
        <v>6.5826199999999995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140</v>
      </c>
      <c r="AT138" s="228" t="s">
        <v>135</v>
      </c>
      <c r="AU138" s="228" t="s">
        <v>85</v>
      </c>
      <c r="AY138" s="16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140</v>
      </c>
      <c r="BM138" s="228" t="s">
        <v>600</v>
      </c>
    </row>
    <row r="139" s="2" customFormat="1">
      <c r="A139" s="37"/>
      <c r="B139" s="38"/>
      <c r="C139" s="39"/>
      <c r="D139" s="230" t="s">
        <v>142</v>
      </c>
      <c r="E139" s="39"/>
      <c r="F139" s="231" t="s">
        <v>147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142</v>
      </c>
      <c r="AU139" s="16" t="s">
        <v>85</v>
      </c>
    </row>
    <row r="140" s="2" customFormat="1" ht="16.5" customHeight="1">
      <c r="A140" s="37"/>
      <c r="B140" s="38"/>
      <c r="C140" s="217" t="s">
        <v>148</v>
      </c>
      <c r="D140" s="217" t="s">
        <v>135</v>
      </c>
      <c r="E140" s="218" t="s">
        <v>149</v>
      </c>
      <c r="F140" s="219" t="s">
        <v>150</v>
      </c>
      <c r="G140" s="220" t="s">
        <v>151</v>
      </c>
      <c r="H140" s="221">
        <v>8</v>
      </c>
      <c r="I140" s="222"/>
      <c r="J140" s="223">
        <f>ROUND(I140*H140,2)</f>
        <v>0</v>
      </c>
      <c r="K140" s="219" t="s">
        <v>139</v>
      </c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0.026980000000000001</v>
      </c>
      <c r="R140" s="226">
        <f>Q140*H140</f>
        <v>0.21584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140</v>
      </c>
      <c r="AT140" s="228" t="s">
        <v>135</v>
      </c>
      <c r="AU140" s="228" t="s">
        <v>85</v>
      </c>
      <c r="AY140" s="16" t="s">
        <v>133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140</v>
      </c>
      <c r="BM140" s="228" t="s">
        <v>601</v>
      </c>
    </row>
    <row r="141" s="2" customFormat="1">
      <c r="A141" s="37"/>
      <c r="B141" s="38"/>
      <c r="C141" s="39"/>
      <c r="D141" s="230" t="s">
        <v>142</v>
      </c>
      <c r="E141" s="39"/>
      <c r="F141" s="231" t="s">
        <v>153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142</v>
      </c>
      <c r="AU141" s="16" t="s">
        <v>85</v>
      </c>
    </row>
    <row r="142" s="2" customFormat="1" ht="24.15" customHeight="1">
      <c r="A142" s="37"/>
      <c r="B142" s="38"/>
      <c r="C142" s="217" t="s">
        <v>140</v>
      </c>
      <c r="D142" s="217" t="s">
        <v>135</v>
      </c>
      <c r="E142" s="218" t="s">
        <v>154</v>
      </c>
      <c r="F142" s="219" t="s">
        <v>155</v>
      </c>
      <c r="G142" s="220" t="s">
        <v>156</v>
      </c>
      <c r="H142" s="221">
        <v>200</v>
      </c>
      <c r="I142" s="222"/>
      <c r="J142" s="223">
        <f>ROUND(I142*H142,2)</f>
        <v>0</v>
      </c>
      <c r="K142" s="219" t="s">
        <v>139</v>
      </c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3.0000000000000001E-05</v>
      </c>
      <c r="R142" s="226">
        <f>Q142*H142</f>
        <v>0.0060000000000000001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140</v>
      </c>
      <c r="AT142" s="228" t="s">
        <v>135</v>
      </c>
      <c r="AU142" s="228" t="s">
        <v>85</v>
      </c>
      <c r="AY142" s="16" t="s">
        <v>133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140</v>
      </c>
      <c r="BM142" s="228" t="s">
        <v>602</v>
      </c>
    </row>
    <row r="143" s="2" customFormat="1">
      <c r="A143" s="37"/>
      <c r="B143" s="38"/>
      <c r="C143" s="39"/>
      <c r="D143" s="230" t="s">
        <v>142</v>
      </c>
      <c r="E143" s="39"/>
      <c r="F143" s="231" t="s">
        <v>158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142</v>
      </c>
      <c r="AU143" s="16" t="s">
        <v>85</v>
      </c>
    </row>
    <row r="144" s="2" customFormat="1" ht="24.15" customHeight="1">
      <c r="A144" s="37"/>
      <c r="B144" s="38"/>
      <c r="C144" s="217" t="s">
        <v>159</v>
      </c>
      <c r="D144" s="217" t="s">
        <v>135</v>
      </c>
      <c r="E144" s="218" t="s">
        <v>160</v>
      </c>
      <c r="F144" s="219" t="s">
        <v>161</v>
      </c>
      <c r="G144" s="220" t="s">
        <v>162</v>
      </c>
      <c r="H144" s="221">
        <v>60</v>
      </c>
      <c r="I144" s="222"/>
      <c r="J144" s="223">
        <f>ROUND(I144*H144,2)</f>
        <v>0</v>
      </c>
      <c r="K144" s="219" t="s">
        <v>139</v>
      </c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140</v>
      </c>
      <c r="AT144" s="228" t="s">
        <v>135</v>
      </c>
      <c r="AU144" s="228" t="s">
        <v>85</v>
      </c>
      <c r="AY144" s="16" t="s">
        <v>133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140</v>
      </c>
      <c r="BM144" s="228" t="s">
        <v>603</v>
      </c>
    </row>
    <row r="145" s="2" customFormat="1">
      <c r="A145" s="37"/>
      <c r="B145" s="38"/>
      <c r="C145" s="39"/>
      <c r="D145" s="230" t="s">
        <v>142</v>
      </c>
      <c r="E145" s="39"/>
      <c r="F145" s="231" t="s">
        <v>164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142</v>
      </c>
      <c r="AU145" s="16" t="s">
        <v>85</v>
      </c>
    </row>
    <row r="146" s="2" customFormat="1" ht="33" customHeight="1">
      <c r="A146" s="37"/>
      <c r="B146" s="38"/>
      <c r="C146" s="217" t="s">
        <v>165</v>
      </c>
      <c r="D146" s="217" t="s">
        <v>135</v>
      </c>
      <c r="E146" s="218" t="s">
        <v>166</v>
      </c>
      <c r="F146" s="219" t="s">
        <v>167</v>
      </c>
      <c r="G146" s="220" t="s">
        <v>168</v>
      </c>
      <c r="H146" s="221">
        <v>34.125999999999998</v>
      </c>
      <c r="I146" s="222"/>
      <c r="J146" s="223">
        <f>ROUND(I146*H146,2)</f>
        <v>0</v>
      </c>
      <c r="K146" s="219" t="s">
        <v>139</v>
      </c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140</v>
      </c>
      <c r="AT146" s="228" t="s">
        <v>135</v>
      </c>
      <c r="AU146" s="228" t="s">
        <v>85</v>
      </c>
      <c r="AY146" s="16" t="s">
        <v>133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140</v>
      </c>
      <c r="BM146" s="228" t="s">
        <v>604</v>
      </c>
    </row>
    <row r="147" s="2" customFormat="1">
      <c r="A147" s="37"/>
      <c r="B147" s="38"/>
      <c r="C147" s="39"/>
      <c r="D147" s="230" t="s">
        <v>142</v>
      </c>
      <c r="E147" s="39"/>
      <c r="F147" s="231" t="s">
        <v>170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142</v>
      </c>
      <c r="AU147" s="16" t="s">
        <v>85</v>
      </c>
    </row>
    <row r="148" s="13" customFormat="1">
      <c r="A148" s="13"/>
      <c r="B148" s="235"/>
      <c r="C148" s="236"/>
      <c r="D148" s="230" t="s">
        <v>171</v>
      </c>
      <c r="E148" s="237" t="s">
        <v>1</v>
      </c>
      <c r="F148" s="238" t="s">
        <v>605</v>
      </c>
      <c r="G148" s="236"/>
      <c r="H148" s="239">
        <v>10.465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171</v>
      </c>
      <c r="AU148" s="245" t="s">
        <v>85</v>
      </c>
      <c r="AV148" s="13" t="s">
        <v>85</v>
      </c>
      <c r="AW148" s="13" t="s">
        <v>31</v>
      </c>
      <c r="AX148" s="13" t="s">
        <v>75</v>
      </c>
      <c r="AY148" s="245" t="s">
        <v>133</v>
      </c>
    </row>
    <row r="149" s="13" customFormat="1">
      <c r="A149" s="13"/>
      <c r="B149" s="235"/>
      <c r="C149" s="236"/>
      <c r="D149" s="230" t="s">
        <v>171</v>
      </c>
      <c r="E149" s="237" t="s">
        <v>1</v>
      </c>
      <c r="F149" s="238" t="s">
        <v>606</v>
      </c>
      <c r="G149" s="236"/>
      <c r="H149" s="239">
        <v>13.455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171</v>
      </c>
      <c r="AU149" s="245" t="s">
        <v>85</v>
      </c>
      <c r="AV149" s="13" t="s">
        <v>85</v>
      </c>
      <c r="AW149" s="13" t="s">
        <v>31</v>
      </c>
      <c r="AX149" s="13" t="s">
        <v>75</v>
      </c>
      <c r="AY149" s="245" t="s">
        <v>133</v>
      </c>
    </row>
    <row r="150" s="13" customFormat="1">
      <c r="A150" s="13"/>
      <c r="B150" s="235"/>
      <c r="C150" s="236"/>
      <c r="D150" s="230" t="s">
        <v>171</v>
      </c>
      <c r="E150" s="237" t="s">
        <v>1</v>
      </c>
      <c r="F150" s="238" t="s">
        <v>607</v>
      </c>
      <c r="G150" s="236"/>
      <c r="H150" s="239">
        <v>10.206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171</v>
      </c>
      <c r="AU150" s="245" t="s">
        <v>85</v>
      </c>
      <c r="AV150" s="13" t="s">
        <v>85</v>
      </c>
      <c r="AW150" s="13" t="s">
        <v>31</v>
      </c>
      <c r="AX150" s="13" t="s">
        <v>75</v>
      </c>
      <c r="AY150" s="245" t="s">
        <v>133</v>
      </c>
    </row>
    <row r="151" s="14" customFormat="1">
      <c r="A151" s="14"/>
      <c r="B151" s="246"/>
      <c r="C151" s="247"/>
      <c r="D151" s="230" t="s">
        <v>171</v>
      </c>
      <c r="E151" s="248" t="s">
        <v>1</v>
      </c>
      <c r="F151" s="249" t="s">
        <v>175</v>
      </c>
      <c r="G151" s="247"/>
      <c r="H151" s="250">
        <v>34.126000000000005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171</v>
      </c>
      <c r="AU151" s="256" t="s">
        <v>85</v>
      </c>
      <c r="AV151" s="14" t="s">
        <v>140</v>
      </c>
      <c r="AW151" s="14" t="s">
        <v>31</v>
      </c>
      <c r="AX151" s="14" t="s">
        <v>83</v>
      </c>
      <c r="AY151" s="256" t="s">
        <v>133</v>
      </c>
    </row>
    <row r="152" s="2" customFormat="1" ht="33" customHeight="1">
      <c r="A152" s="37"/>
      <c r="B152" s="38"/>
      <c r="C152" s="217" t="s">
        <v>176</v>
      </c>
      <c r="D152" s="217" t="s">
        <v>135</v>
      </c>
      <c r="E152" s="218" t="s">
        <v>177</v>
      </c>
      <c r="F152" s="219" t="s">
        <v>178</v>
      </c>
      <c r="G152" s="220" t="s">
        <v>168</v>
      </c>
      <c r="H152" s="221">
        <v>5.4000000000000004</v>
      </c>
      <c r="I152" s="222"/>
      <c r="J152" s="223">
        <f>ROUND(I152*H152,2)</f>
        <v>0</v>
      </c>
      <c r="K152" s="219" t="s">
        <v>139</v>
      </c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140</v>
      </c>
      <c r="AT152" s="228" t="s">
        <v>135</v>
      </c>
      <c r="AU152" s="228" t="s">
        <v>85</v>
      </c>
      <c r="AY152" s="16" t="s">
        <v>133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140</v>
      </c>
      <c r="BM152" s="228" t="s">
        <v>608</v>
      </c>
    </row>
    <row r="153" s="2" customFormat="1">
      <c r="A153" s="37"/>
      <c r="B153" s="38"/>
      <c r="C153" s="39"/>
      <c r="D153" s="230" t="s">
        <v>142</v>
      </c>
      <c r="E153" s="39"/>
      <c r="F153" s="231" t="s">
        <v>180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142</v>
      </c>
      <c r="AU153" s="16" t="s">
        <v>85</v>
      </c>
    </row>
    <row r="154" s="13" customFormat="1">
      <c r="A154" s="13"/>
      <c r="B154" s="235"/>
      <c r="C154" s="236"/>
      <c r="D154" s="230" t="s">
        <v>171</v>
      </c>
      <c r="E154" s="237" t="s">
        <v>1</v>
      </c>
      <c r="F154" s="238" t="s">
        <v>609</v>
      </c>
      <c r="G154" s="236"/>
      <c r="H154" s="239">
        <v>5.4000000000000004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171</v>
      </c>
      <c r="AU154" s="245" t="s">
        <v>85</v>
      </c>
      <c r="AV154" s="13" t="s">
        <v>85</v>
      </c>
      <c r="AW154" s="13" t="s">
        <v>31</v>
      </c>
      <c r="AX154" s="13" t="s">
        <v>83</v>
      </c>
      <c r="AY154" s="245" t="s">
        <v>133</v>
      </c>
    </row>
    <row r="155" s="2" customFormat="1" ht="21.75" customHeight="1">
      <c r="A155" s="37"/>
      <c r="B155" s="38"/>
      <c r="C155" s="217" t="s">
        <v>182</v>
      </c>
      <c r="D155" s="217" t="s">
        <v>135</v>
      </c>
      <c r="E155" s="218" t="s">
        <v>183</v>
      </c>
      <c r="F155" s="219" t="s">
        <v>184</v>
      </c>
      <c r="G155" s="220" t="s">
        <v>168</v>
      </c>
      <c r="H155" s="221">
        <v>2.7999999999999998</v>
      </c>
      <c r="I155" s="222"/>
      <c r="J155" s="223">
        <f>ROUND(I155*H155,2)</f>
        <v>0</v>
      </c>
      <c r="K155" s="219" t="s">
        <v>139</v>
      </c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140</v>
      </c>
      <c r="AT155" s="228" t="s">
        <v>135</v>
      </c>
      <c r="AU155" s="228" t="s">
        <v>85</v>
      </c>
      <c r="AY155" s="16" t="s">
        <v>133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83</v>
      </c>
      <c r="BK155" s="229">
        <f>ROUND(I155*H155,2)</f>
        <v>0</v>
      </c>
      <c r="BL155" s="16" t="s">
        <v>140</v>
      </c>
      <c r="BM155" s="228" t="s">
        <v>610</v>
      </c>
    </row>
    <row r="156" s="2" customFormat="1">
      <c r="A156" s="37"/>
      <c r="B156" s="38"/>
      <c r="C156" s="39"/>
      <c r="D156" s="230" t="s">
        <v>142</v>
      </c>
      <c r="E156" s="39"/>
      <c r="F156" s="231" t="s">
        <v>186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142</v>
      </c>
      <c r="AU156" s="16" t="s">
        <v>85</v>
      </c>
    </row>
    <row r="157" s="2" customFormat="1" ht="16.5" customHeight="1">
      <c r="A157" s="37"/>
      <c r="B157" s="38"/>
      <c r="C157" s="257" t="s">
        <v>188</v>
      </c>
      <c r="D157" s="257" t="s">
        <v>189</v>
      </c>
      <c r="E157" s="258" t="s">
        <v>190</v>
      </c>
      <c r="F157" s="259" t="s">
        <v>191</v>
      </c>
      <c r="G157" s="260" t="s">
        <v>192</v>
      </c>
      <c r="H157" s="261">
        <v>5.8799999999999999</v>
      </c>
      <c r="I157" s="262"/>
      <c r="J157" s="263">
        <f>ROUND(I157*H157,2)</f>
        <v>0</v>
      </c>
      <c r="K157" s="259" t="s">
        <v>139</v>
      </c>
      <c r="L157" s="264"/>
      <c r="M157" s="265" t="s">
        <v>1</v>
      </c>
      <c r="N157" s="266" t="s">
        <v>40</v>
      </c>
      <c r="O157" s="90"/>
      <c r="P157" s="226">
        <f>O157*H157</f>
        <v>0</v>
      </c>
      <c r="Q157" s="226">
        <v>1</v>
      </c>
      <c r="R157" s="226">
        <f>Q157*H157</f>
        <v>5.8799999999999999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182</v>
      </c>
      <c r="AT157" s="228" t="s">
        <v>189</v>
      </c>
      <c r="AU157" s="228" t="s">
        <v>85</v>
      </c>
      <c r="AY157" s="16" t="s">
        <v>133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140</v>
      </c>
      <c r="BM157" s="228" t="s">
        <v>611</v>
      </c>
    </row>
    <row r="158" s="2" customFormat="1">
      <c r="A158" s="37"/>
      <c r="B158" s="38"/>
      <c r="C158" s="39"/>
      <c r="D158" s="230" t="s">
        <v>142</v>
      </c>
      <c r="E158" s="39"/>
      <c r="F158" s="231" t="s">
        <v>191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142</v>
      </c>
      <c r="AU158" s="16" t="s">
        <v>85</v>
      </c>
    </row>
    <row r="159" s="13" customFormat="1">
      <c r="A159" s="13"/>
      <c r="B159" s="235"/>
      <c r="C159" s="236"/>
      <c r="D159" s="230" t="s">
        <v>171</v>
      </c>
      <c r="E159" s="236"/>
      <c r="F159" s="238" t="s">
        <v>194</v>
      </c>
      <c r="G159" s="236"/>
      <c r="H159" s="239">
        <v>5.8799999999999999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171</v>
      </c>
      <c r="AU159" s="245" t="s">
        <v>85</v>
      </c>
      <c r="AV159" s="13" t="s">
        <v>85</v>
      </c>
      <c r="AW159" s="13" t="s">
        <v>4</v>
      </c>
      <c r="AX159" s="13" t="s">
        <v>83</v>
      </c>
      <c r="AY159" s="245" t="s">
        <v>133</v>
      </c>
    </row>
    <row r="160" s="2" customFormat="1" ht="24.15" customHeight="1">
      <c r="A160" s="37"/>
      <c r="B160" s="38"/>
      <c r="C160" s="217" t="s">
        <v>195</v>
      </c>
      <c r="D160" s="217" t="s">
        <v>135</v>
      </c>
      <c r="E160" s="218" t="s">
        <v>196</v>
      </c>
      <c r="F160" s="219" t="s">
        <v>197</v>
      </c>
      <c r="G160" s="220" t="s">
        <v>168</v>
      </c>
      <c r="H160" s="221">
        <v>2.7999999999999998</v>
      </c>
      <c r="I160" s="222"/>
      <c r="J160" s="223">
        <f>ROUND(I160*H160,2)</f>
        <v>0</v>
      </c>
      <c r="K160" s="219" t="s">
        <v>139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140</v>
      </c>
      <c r="AT160" s="228" t="s">
        <v>135</v>
      </c>
      <c r="AU160" s="228" t="s">
        <v>85</v>
      </c>
      <c r="AY160" s="16" t="s">
        <v>133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83</v>
      </c>
      <c r="BK160" s="229">
        <f>ROUND(I160*H160,2)</f>
        <v>0</v>
      </c>
      <c r="BL160" s="16" t="s">
        <v>140</v>
      </c>
      <c r="BM160" s="228" t="s">
        <v>612</v>
      </c>
    </row>
    <row r="161" s="2" customFormat="1">
      <c r="A161" s="37"/>
      <c r="B161" s="38"/>
      <c r="C161" s="39"/>
      <c r="D161" s="230" t="s">
        <v>142</v>
      </c>
      <c r="E161" s="39"/>
      <c r="F161" s="231" t="s">
        <v>199</v>
      </c>
      <c r="G161" s="39"/>
      <c r="H161" s="39"/>
      <c r="I161" s="232"/>
      <c r="J161" s="39"/>
      <c r="K161" s="39"/>
      <c r="L161" s="43"/>
      <c r="M161" s="233"/>
      <c r="N161" s="23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142</v>
      </c>
      <c r="AU161" s="16" t="s">
        <v>85</v>
      </c>
    </row>
    <row r="162" s="2" customFormat="1" ht="24.15" customHeight="1">
      <c r="A162" s="37"/>
      <c r="B162" s="38"/>
      <c r="C162" s="217" t="s">
        <v>200</v>
      </c>
      <c r="D162" s="217" t="s">
        <v>135</v>
      </c>
      <c r="E162" s="218" t="s">
        <v>201</v>
      </c>
      <c r="F162" s="219" t="s">
        <v>202</v>
      </c>
      <c r="G162" s="220" t="s">
        <v>168</v>
      </c>
      <c r="H162" s="221">
        <v>29.32</v>
      </c>
      <c r="I162" s="222"/>
      <c r="J162" s="223">
        <f>ROUND(I162*H162,2)</f>
        <v>0</v>
      </c>
      <c r="K162" s="219" t="s">
        <v>1</v>
      </c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140</v>
      </c>
      <c r="AT162" s="228" t="s">
        <v>135</v>
      </c>
      <c r="AU162" s="228" t="s">
        <v>85</v>
      </c>
      <c r="AY162" s="16" t="s">
        <v>133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140</v>
      </c>
      <c r="BM162" s="228" t="s">
        <v>613</v>
      </c>
    </row>
    <row r="163" s="2" customFormat="1">
      <c r="A163" s="37"/>
      <c r="B163" s="38"/>
      <c r="C163" s="39"/>
      <c r="D163" s="230" t="s">
        <v>142</v>
      </c>
      <c r="E163" s="39"/>
      <c r="F163" s="231" t="s">
        <v>202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142</v>
      </c>
      <c r="AU163" s="16" t="s">
        <v>85</v>
      </c>
    </row>
    <row r="164" s="13" customFormat="1">
      <c r="A164" s="13"/>
      <c r="B164" s="235"/>
      <c r="C164" s="236"/>
      <c r="D164" s="230" t="s">
        <v>171</v>
      </c>
      <c r="E164" s="237" t="s">
        <v>1</v>
      </c>
      <c r="F164" s="238" t="s">
        <v>614</v>
      </c>
      <c r="G164" s="236"/>
      <c r="H164" s="239">
        <v>29.32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171</v>
      </c>
      <c r="AU164" s="245" t="s">
        <v>85</v>
      </c>
      <c r="AV164" s="13" t="s">
        <v>85</v>
      </c>
      <c r="AW164" s="13" t="s">
        <v>31</v>
      </c>
      <c r="AX164" s="13" t="s">
        <v>83</v>
      </c>
      <c r="AY164" s="245" t="s">
        <v>133</v>
      </c>
    </row>
    <row r="165" s="2" customFormat="1" ht="24.15" customHeight="1">
      <c r="A165" s="37"/>
      <c r="B165" s="38"/>
      <c r="C165" s="217" t="s">
        <v>204</v>
      </c>
      <c r="D165" s="217" t="s">
        <v>135</v>
      </c>
      <c r="E165" s="218" t="s">
        <v>205</v>
      </c>
      <c r="F165" s="219" t="s">
        <v>206</v>
      </c>
      <c r="G165" s="220" t="s">
        <v>168</v>
      </c>
      <c r="H165" s="221">
        <v>23.920000000000002</v>
      </c>
      <c r="I165" s="222"/>
      <c r="J165" s="223">
        <f>ROUND(I165*H165,2)</f>
        <v>0</v>
      </c>
      <c r="K165" s="219" t="s">
        <v>139</v>
      </c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140</v>
      </c>
      <c r="AT165" s="228" t="s">
        <v>135</v>
      </c>
      <c r="AU165" s="228" t="s">
        <v>85</v>
      </c>
      <c r="AY165" s="16" t="s">
        <v>133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140</v>
      </c>
      <c r="BM165" s="228" t="s">
        <v>615</v>
      </c>
    </row>
    <row r="166" s="2" customFormat="1">
      <c r="A166" s="37"/>
      <c r="B166" s="38"/>
      <c r="C166" s="39"/>
      <c r="D166" s="230" t="s">
        <v>142</v>
      </c>
      <c r="E166" s="39"/>
      <c r="F166" s="231" t="s">
        <v>208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142</v>
      </c>
      <c r="AU166" s="16" t="s">
        <v>85</v>
      </c>
    </row>
    <row r="167" s="2" customFormat="1">
      <c r="A167" s="37"/>
      <c r="B167" s="38"/>
      <c r="C167" s="39"/>
      <c r="D167" s="230" t="s">
        <v>209</v>
      </c>
      <c r="E167" s="39"/>
      <c r="F167" s="267" t="s">
        <v>210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209</v>
      </c>
      <c r="AU167" s="16" t="s">
        <v>85</v>
      </c>
    </row>
    <row r="168" s="2" customFormat="1" ht="16.5" customHeight="1">
      <c r="A168" s="37"/>
      <c r="B168" s="38"/>
      <c r="C168" s="257" t="s">
        <v>211</v>
      </c>
      <c r="D168" s="257" t="s">
        <v>189</v>
      </c>
      <c r="E168" s="258" t="s">
        <v>212</v>
      </c>
      <c r="F168" s="259" t="s">
        <v>213</v>
      </c>
      <c r="G168" s="260" t="s">
        <v>192</v>
      </c>
      <c r="H168" s="261">
        <v>12.6</v>
      </c>
      <c r="I168" s="262"/>
      <c r="J168" s="263">
        <f>ROUND(I168*H168,2)</f>
        <v>0</v>
      </c>
      <c r="K168" s="259" t="s">
        <v>139</v>
      </c>
      <c r="L168" s="264"/>
      <c r="M168" s="265" t="s">
        <v>1</v>
      </c>
      <c r="N168" s="266" t="s">
        <v>40</v>
      </c>
      <c r="O168" s="90"/>
      <c r="P168" s="226">
        <f>O168*H168</f>
        <v>0</v>
      </c>
      <c r="Q168" s="226">
        <v>1</v>
      </c>
      <c r="R168" s="226">
        <f>Q168*H168</f>
        <v>12.6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182</v>
      </c>
      <c r="AT168" s="228" t="s">
        <v>189</v>
      </c>
      <c r="AU168" s="228" t="s">
        <v>85</v>
      </c>
      <c r="AY168" s="16" t="s">
        <v>133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140</v>
      </c>
      <c r="BM168" s="228" t="s">
        <v>616</v>
      </c>
    </row>
    <row r="169" s="2" customFormat="1">
      <c r="A169" s="37"/>
      <c r="B169" s="38"/>
      <c r="C169" s="39"/>
      <c r="D169" s="230" t="s">
        <v>142</v>
      </c>
      <c r="E169" s="39"/>
      <c r="F169" s="231" t="s">
        <v>213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142</v>
      </c>
      <c r="AU169" s="16" t="s">
        <v>85</v>
      </c>
    </row>
    <row r="170" s="13" customFormat="1">
      <c r="A170" s="13"/>
      <c r="B170" s="235"/>
      <c r="C170" s="236"/>
      <c r="D170" s="230" t="s">
        <v>171</v>
      </c>
      <c r="E170" s="236"/>
      <c r="F170" s="238" t="s">
        <v>617</v>
      </c>
      <c r="G170" s="236"/>
      <c r="H170" s="239">
        <v>12.6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171</v>
      </c>
      <c r="AU170" s="245" t="s">
        <v>85</v>
      </c>
      <c r="AV170" s="13" t="s">
        <v>85</v>
      </c>
      <c r="AW170" s="13" t="s">
        <v>4</v>
      </c>
      <c r="AX170" s="13" t="s">
        <v>83</v>
      </c>
      <c r="AY170" s="245" t="s">
        <v>133</v>
      </c>
    </row>
    <row r="171" s="2" customFormat="1" ht="16.5" customHeight="1">
      <c r="A171" s="37"/>
      <c r="B171" s="38"/>
      <c r="C171" s="257" t="s">
        <v>216</v>
      </c>
      <c r="D171" s="257" t="s">
        <v>189</v>
      </c>
      <c r="E171" s="258" t="s">
        <v>190</v>
      </c>
      <c r="F171" s="259" t="s">
        <v>191</v>
      </c>
      <c r="G171" s="260" t="s">
        <v>192</v>
      </c>
      <c r="H171" s="261">
        <v>25.199999999999999</v>
      </c>
      <c r="I171" s="262"/>
      <c r="J171" s="263">
        <f>ROUND(I171*H171,2)</f>
        <v>0</v>
      </c>
      <c r="K171" s="259" t="s">
        <v>139</v>
      </c>
      <c r="L171" s="264"/>
      <c r="M171" s="265" t="s">
        <v>1</v>
      </c>
      <c r="N171" s="266" t="s">
        <v>40</v>
      </c>
      <c r="O171" s="90"/>
      <c r="P171" s="226">
        <f>O171*H171</f>
        <v>0</v>
      </c>
      <c r="Q171" s="226">
        <v>1</v>
      </c>
      <c r="R171" s="226">
        <f>Q171*H171</f>
        <v>25.199999999999999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182</v>
      </c>
      <c r="AT171" s="228" t="s">
        <v>189</v>
      </c>
      <c r="AU171" s="228" t="s">
        <v>85</v>
      </c>
      <c r="AY171" s="16" t="s">
        <v>133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83</v>
      </c>
      <c r="BK171" s="229">
        <f>ROUND(I171*H171,2)</f>
        <v>0</v>
      </c>
      <c r="BL171" s="16" t="s">
        <v>140</v>
      </c>
      <c r="BM171" s="228" t="s">
        <v>618</v>
      </c>
    </row>
    <row r="172" s="2" customFormat="1">
      <c r="A172" s="37"/>
      <c r="B172" s="38"/>
      <c r="C172" s="39"/>
      <c r="D172" s="230" t="s">
        <v>142</v>
      </c>
      <c r="E172" s="39"/>
      <c r="F172" s="231" t="s">
        <v>191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142</v>
      </c>
      <c r="AU172" s="16" t="s">
        <v>85</v>
      </c>
    </row>
    <row r="173" s="13" customFormat="1">
      <c r="A173" s="13"/>
      <c r="B173" s="235"/>
      <c r="C173" s="236"/>
      <c r="D173" s="230" t="s">
        <v>171</v>
      </c>
      <c r="E173" s="236"/>
      <c r="F173" s="238" t="s">
        <v>619</v>
      </c>
      <c r="G173" s="236"/>
      <c r="H173" s="239">
        <v>25.199999999999999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171</v>
      </c>
      <c r="AU173" s="245" t="s">
        <v>85</v>
      </c>
      <c r="AV173" s="13" t="s">
        <v>85</v>
      </c>
      <c r="AW173" s="13" t="s">
        <v>4</v>
      </c>
      <c r="AX173" s="13" t="s">
        <v>83</v>
      </c>
      <c r="AY173" s="245" t="s">
        <v>133</v>
      </c>
    </row>
    <row r="174" s="12" customFormat="1" ht="22.8" customHeight="1">
      <c r="A174" s="12"/>
      <c r="B174" s="201"/>
      <c r="C174" s="202"/>
      <c r="D174" s="203" t="s">
        <v>74</v>
      </c>
      <c r="E174" s="215" t="s">
        <v>85</v>
      </c>
      <c r="F174" s="215" t="s">
        <v>219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SUM(P175:P210)</f>
        <v>0</v>
      </c>
      <c r="Q174" s="209"/>
      <c r="R174" s="210">
        <f>SUM(R175:R210)</f>
        <v>2.2142371200000004</v>
      </c>
      <c r="S174" s="209"/>
      <c r="T174" s="211">
        <f>SUM(T175:T210)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83</v>
      </c>
      <c r="AT174" s="213" t="s">
        <v>74</v>
      </c>
      <c r="AU174" s="213" t="s">
        <v>83</v>
      </c>
      <c r="AY174" s="212" t="s">
        <v>133</v>
      </c>
      <c r="BK174" s="214">
        <f>SUM(BK175:BK210)</f>
        <v>0</v>
      </c>
    </row>
    <row r="175" s="2" customFormat="1" ht="21.75" customHeight="1">
      <c r="A175" s="37"/>
      <c r="B175" s="38"/>
      <c r="C175" s="217" t="s">
        <v>8</v>
      </c>
      <c r="D175" s="217" t="s">
        <v>135</v>
      </c>
      <c r="E175" s="218" t="s">
        <v>220</v>
      </c>
      <c r="F175" s="219" t="s">
        <v>221</v>
      </c>
      <c r="G175" s="220" t="s">
        <v>168</v>
      </c>
      <c r="H175" s="221">
        <v>0.34999999999999998</v>
      </c>
      <c r="I175" s="222"/>
      <c r="J175" s="223">
        <f>ROUND(I175*H175,2)</f>
        <v>0</v>
      </c>
      <c r="K175" s="219" t="s">
        <v>139</v>
      </c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140</v>
      </c>
      <c r="AT175" s="228" t="s">
        <v>135</v>
      </c>
      <c r="AU175" s="228" t="s">
        <v>85</v>
      </c>
      <c r="AY175" s="16" t="s">
        <v>133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140</v>
      </c>
      <c r="BM175" s="228" t="s">
        <v>620</v>
      </c>
    </row>
    <row r="176" s="2" customFormat="1">
      <c r="A176" s="37"/>
      <c r="B176" s="38"/>
      <c r="C176" s="39"/>
      <c r="D176" s="230" t="s">
        <v>142</v>
      </c>
      <c r="E176" s="39"/>
      <c r="F176" s="231" t="s">
        <v>221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142</v>
      </c>
      <c r="AU176" s="16" t="s">
        <v>85</v>
      </c>
    </row>
    <row r="177" s="13" customFormat="1">
      <c r="A177" s="13"/>
      <c r="B177" s="235"/>
      <c r="C177" s="236"/>
      <c r="D177" s="230" t="s">
        <v>171</v>
      </c>
      <c r="E177" s="237" t="s">
        <v>1</v>
      </c>
      <c r="F177" s="238" t="s">
        <v>621</v>
      </c>
      <c r="G177" s="236"/>
      <c r="H177" s="239">
        <v>0.34999999999999998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171</v>
      </c>
      <c r="AU177" s="245" t="s">
        <v>85</v>
      </c>
      <c r="AV177" s="13" t="s">
        <v>85</v>
      </c>
      <c r="AW177" s="13" t="s">
        <v>31</v>
      </c>
      <c r="AX177" s="13" t="s">
        <v>83</v>
      </c>
      <c r="AY177" s="245" t="s">
        <v>133</v>
      </c>
    </row>
    <row r="178" s="2" customFormat="1" ht="24.15" customHeight="1">
      <c r="A178" s="37"/>
      <c r="B178" s="38"/>
      <c r="C178" s="217" t="s">
        <v>224</v>
      </c>
      <c r="D178" s="217" t="s">
        <v>135</v>
      </c>
      <c r="E178" s="218" t="s">
        <v>225</v>
      </c>
      <c r="F178" s="219" t="s">
        <v>226</v>
      </c>
      <c r="G178" s="220" t="s">
        <v>151</v>
      </c>
      <c r="H178" s="221">
        <v>7</v>
      </c>
      <c r="I178" s="222"/>
      <c r="J178" s="223">
        <f>ROUND(I178*H178,2)</f>
        <v>0</v>
      </c>
      <c r="K178" s="219" t="s">
        <v>139</v>
      </c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0.00048000000000000001</v>
      </c>
      <c r="R178" s="226">
        <f>Q178*H178</f>
        <v>0.0033600000000000001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140</v>
      </c>
      <c r="AT178" s="228" t="s">
        <v>135</v>
      </c>
      <c r="AU178" s="228" t="s">
        <v>85</v>
      </c>
      <c r="AY178" s="16" t="s">
        <v>133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83</v>
      </c>
      <c r="BK178" s="229">
        <f>ROUND(I178*H178,2)</f>
        <v>0</v>
      </c>
      <c r="BL178" s="16" t="s">
        <v>140</v>
      </c>
      <c r="BM178" s="228" t="s">
        <v>622</v>
      </c>
    </row>
    <row r="179" s="2" customFormat="1">
      <c r="A179" s="37"/>
      <c r="B179" s="38"/>
      <c r="C179" s="39"/>
      <c r="D179" s="230" t="s">
        <v>142</v>
      </c>
      <c r="E179" s="39"/>
      <c r="F179" s="231" t="s">
        <v>228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142</v>
      </c>
      <c r="AU179" s="16" t="s">
        <v>85</v>
      </c>
    </row>
    <row r="180" s="2" customFormat="1" ht="24.15" customHeight="1">
      <c r="A180" s="37"/>
      <c r="B180" s="38"/>
      <c r="C180" s="217" t="s">
        <v>229</v>
      </c>
      <c r="D180" s="217" t="s">
        <v>135</v>
      </c>
      <c r="E180" s="218" t="s">
        <v>230</v>
      </c>
      <c r="F180" s="219" t="s">
        <v>231</v>
      </c>
      <c r="G180" s="220" t="s">
        <v>151</v>
      </c>
      <c r="H180" s="221">
        <v>2</v>
      </c>
      <c r="I180" s="222"/>
      <c r="J180" s="223">
        <f>ROUND(I180*H180,2)</f>
        <v>0</v>
      </c>
      <c r="K180" s="219" t="s">
        <v>139</v>
      </c>
      <c r="L180" s="43"/>
      <c r="M180" s="224" t="s">
        <v>1</v>
      </c>
      <c r="N180" s="225" t="s">
        <v>40</v>
      </c>
      <c r="O180" s="90"/>
      <c r="P180" s="226">
        <f>O180*H180</f>
        <v>0</v>
      </c>
      <c r="Q180" s="226">
        <v>0.00068999999999999997</v>
      </c>
      <c r="R180" s="226">
        <f>Q180*H180</f>
        <v>0.0013799999999999999</v>
      </c>
      <c r="S180" s="226">
        <v>0</v>
      </c>
      <c r="T180" s="22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8" t="s">
        <v>140</v>
      </c>
      <c r="AT180" s="228" t="s">
        <v>135</v>
      </c>
      <c r="AU180" s="228" t="s">
        <v>85</v>
      </c>
      <c r="AY180" s="16" t="s">
        <v>133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6" t="s">
        <v>83</v>
      </c>
      <c r="BK180" s="229">
        <f>ROUND(I180*H180,2)</f>
        <v>0</v>
      </c>
      <c r="BL180" s="16" t="s">
        <v>140</v>
      </c>
      <c r="BM180" s="228" t="s">
        <v>623</v>
      </c>
    </row>
    <row r="181" s="2" customFormat="1">
      <c r="A181" s="37"/>
      <c r="B181" s="38"/>
      <c r="C181" s="39"/>
      <c r="D181" s="230" t="s">
        <v>142</v>
      </c>
      <c r="E181" s="39"/>
      <c r="F181" s="231" t="s">
        <v>233</v>
      </c>
      <c r="G181" s="39"/>
      <c r="H181" s="39"/>
      <c r="I181" s="232"/>
      <c r="J181" s="39"/>
      <c r="K181" s="39"/>
      <c r="L181" s="43"/>
      <c r="M181" s="233"/>
      <c r="N181" s="234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142</v>
      </c>
      <c r="AU181" s="16" t="s">
        <v>85</v>
      </c>
    </row>
    <row r="182" s="2" customFormat="1" ht="24.15" customHeight="1">
      <c r="A182" s="37"/>
      <c r="B182" s="38"/>
      <c r="C182" s="217" t="s">
        <v>234</v>
      </c>
      <c r="D182" s="217" t="s">
        <v>135</v>
      </c>
      <c r="E182" s="218" t="s">
        <v>235</v>
      </c>
      <c r="F182" s="219" t="s">
        <v>236</v>
      </c>
      <c r="G182" s="220" t="s">
        <v>168</v>
      </c>
      <c r="H182" s="221">
        <v>0.88800000000000001</v>
      </c>
      <c r="I182" s="222"/>
      <c r="J182" s="223">
        <f>ROUND(I182*H182,2)</f>
        <v>0</v>
      </c>
      <c r="K182" s="219" t="s">
        <v>139</v>
      </c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2.1600000000000001</v>
      </c>
      <c r="R182" s="226">
        <f>Q182*H182</f>
        <v>1.9180800000000002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140</v>
      </c>
      <c r="AT182" s="228" t="s">
        <v>135</v>
      </c>
      <c r="AU182" s="228" t="s">
        <v>85</v>
      </c>
      <c r="AY182" s="16" t="s">
        <v>133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140</v>
      </c>
      <c r="BM182" s="228" t="s">
        <v>624</v>
      </c>
    </row>
    <row r="183" s="2" customFormat="1">
      <c r="A183" s="37"/>
      <c r="B183" s="38"/>
      <c r="C183" s="39"/>
      <c r="D183" s="230" t="s">
        <v>142</v>
      </c>
      <c r="E183" s="39"/>
      <c r="F183" s="231" t="s">
        <v>238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142</v>
      </c>
      <c r="AU183" s="16" t="s">
        <v>85</v>
      </c>
    </row>
    <row r="184" s="13" customFormat="1">
      <c r="A184" s="13"/>
      <c r="B184" s="235"/>
      <c r="C184" s="236"/>
      <c r="D184" s="230" t="s">
        <v>171</v>
      </c>
      <c r="E184" s="237" t="s">
        <v>1</v>
      </c>
      <c r="F184" s="238" t="s">
        <v>625</v>
      </c>
      <c r="G184" s="236"/>
      <c r="H184" s="239">
        <v>0.38400000000000001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171</v>
      </c>
      <c r="AU184" s="245" t="s">
        <v>85</v>
      </c>
      <c r="AV184" s="13" t="s">
        <v>85</v>
      </c>
      <c r="AW184" s="13" t="s">
        <v>31</v>
      </c>
      <c r="AX184" s="13" t="s">
        <v>75</v>
      </c>
      <c r="AY184" s="245" t="s">
        <v>133</v>
      </c>
    </row>
    <row r="185" s="13" customFormat="1">
      <c r="A185" s="13"/>
      <c r="B185" s="235"/>
      <c r="C185" s="236"/>
      <c r="D185" s="230" t="s">
        <v>171</v>
      </c>
      <c r="E185" s="237" t="s">
        <v>1</v>
      </c>
      <c r="F185" s="238" t="s">
        <v>626</v>
      </c>
      <c r="G185" s="236"/>
      <c r="H185" s="239">
        <v>0.504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171</v>
      </c>
      <c r="AU185" s="245" t="s">
        <v>85</v>
      </c>
      <c r="AV185" s="13" t="s">
        <v>85</v>
      </c>
      <c r="AW185" s="13" t="s">
        <v>31</v>
      </c>
      <c r="AX185" s="13" t="s">
        <v>75</v>
      </c>
      <c r="AY185" s="245" t="s">
        <v>133</v>
      </c>
    </row>
    <row r="186" s="14" customFormat="1">
      <c r="A186" s="14"/>
      <c r="B186" s="246"/>
      <c r="C186" s="247"/>
      <c r="D186" s="230" t="s">
        <v>171</v>
      </c>
      <c r="E186" s="248" t="s">
        <v>1</v>
      </c>
      <c r="F186" s="249" t="s">
        <v>175</v>
      </c>
      <c r="G186" s="247"/>
      <c r="H186" s="250">
        <v>0.88800000000000001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171</v>
      </c>
      <c r="AU186" s="256" t="s">
        <v>85</v>
      </c>
      <c r="AV186" s="14" t="s">
        <v>140</v>
      </c>
      <c r="AW186" s="14" t="s">
        <v>31</v>
      </c>
      <c r="AX186" s="14" t="s">
        <v>83</v>
      </c>
      <c r="AY186" s="256" t="s">
        <v>133</v>
      </c>
    </row>
    <row r="187" s="2" customFormat="1" ht="16.5" customHeight="1">
      <c r="A187" s="37"/>
      <c r="B187" s="38"/>
      <c r="C187" s="217" t="s">
        <v>239</v>
      </c>
      <c r="D187" s="217" t="s">
        <v>135</v>
      </c>
      <c r="E187" s="218" t="s">
        <v>240</v>
      </c>
      <c r="F187" s="219" t="s">
        <v>241</v>
      </c>
      <c r="G187" s="220" t="s">
        <v>168</v>
      </c>
      <c r="H187" s="221">
        <v>0.88800000000000001</v>
      </c>
      <c r="I187" s="222"/>
      <c r="J187" s="223">
        <f>ROUND(I187*H187,2)</f>
        <v>0</v>
      </c>
      <c r="K187" s="219" t="s">
        <v>139</v>
      </c>
      <c r="L187" s="43"/>
      <c r="M187" s="224" t="s">
        <v>1</v>
      </c>
      <c r="N187" s="225" t="s">
        <v>40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140</v>
      </c>
      <c r="AT187" s="228" t="s">
        <v>135</v>
      </c>
      <c r="AU187" s="228" t="s">
        <v>85</v>
      </c>
      <c r="AY187" s="16" t="s">
        <v>133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83</v>
      </c>
      <c r="BK187" s="229">
        <f>ROUND(I187*H187,2)</f>
        <v>0</v>
      </c>
      <c r="BL187" s="16" t="s">
        <v>140</v>
      </c>
      <c r="BM187" s="228" t="s">
        <v>627</v>
      </c>
    </row>
    <row r="188" s="2" customFormat="1">
      <c r="A188" s="37"/>
      <c r="B188" s="38"/>
      <c r="C188" s="39"/>
      <c r="D188" s="230" t="s">
        <v>142</v>
      </c>
      <c r="E188" s="39"/>
      <c r="F188" s="231" t="s">
        <v>243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142</v>
      </c>
      <c r="AU188" s="16" t="s">
        <v>85</v>
      </c>
    </row>
    <row r="189" s="13" customFormat="1">
      <c r="A189" s="13"/>
      <c r="B189" s="235"/>
      <c r="C189" s="236"/>
      <c r="D189" s="230" t="s">
        <v>171</v>
      </c>
      <c r="E189" s="237" t="s">
        <v>1</v>
      </c>
      <c r="F189" s="238" t="s">
        <v>625</v>
      </c>
      <c r="G189" s="236"/>
      <c r="H189" s="239">
        <v>0.38400000000000001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171</v>
      </c>
      <c r="AU189" s="245" t="s">
        <v>85</v>
      </c>
      <c r="AV189" s="13" t="s">
        <v>85</v>
      </c>
      <c r="AW189" s="13" t="s">
        <v>31</v>
      </c>
      <c r="AX189" s="13" t="s">
        <v>75</v>
      </c>
      <c r="AY189" s="245" t="s">
        <v>133</v>
      </c>
    </row>
    <row r="190" s="13" customFormat="1">
      <c r="A190" s="13"/>
      <c r="B190" s="235"/>
      <c r="C190" s="236"/>
      <c r="D190" s="230" t="s">
        <v>171</v>
      </c>
      <c r="E190" s="237" t="s">
        <v>1</v>
      </c>
      <c r="F190" s="238" t="s">
        <v>626</v>
      </c>
      <c r="G190" s="236"/>
      <c r="H190" s="239">
        <v>0.504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171</v>
      </c>
      <c r="AU190" s="245" t="s">
        <v>85</v>
      </c>
      <c r="AV190" s="13" t="s">
        <v>85</v>
      </c>
      <c r="AW190" s="13" t="s">
        <v>31</v>
      </c>
      <c r="AX190" s="13" t="s">
        <v>75</v>
      </c>
      <c r="AY190" s="245" t="s">
        <v>133</v>
      </c>
    </row>
    <row r="191" s="14" customFormat="1">
      <c r="A191" s="14"/>
      <c r="B191" s="246"/>
      <c r="C191" s="247"/>
      <c r="D191" s="230" t="s">
        <v>171</v>
      </c>
      <c r="E191" s="248" t="s">
        <v>1</v>
      </c>
      <c r="F191" s="249" t="s">
        <v>175</v>
      </c>
      <c r="G191" s="247"/>
      <c r="H191" s="250">
        <v>0.88800000000000001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171</v>
      </c>
      <c r="AU191" s="256" t="s">
        <v>85</v>
      </c>
      <c r="AV191" s="14" t="s">
        <v>140</v>
      </c>
      <c r="AW191" s="14" t="s">
        <v>31</v>
      </c>
      <c r="AX191" s="14" t="s">
        <v>83</v>
      </c>
      <c r="AY191" s="256" t="s">
        <v>133</v>
      </c>
    </row>
    <row r="192" s="2" customFormat="1" ht="24.15" customHeight="1">
      <c r="A192" s="37"/>
      <c r="B192" s="38"/>
      <c r="C192" s="217" t="s">
        <v>246</v>
      </c>
      <c r="D192" s="217" t="s">
        <v>135</v>
      </c>
      <c r="E192" s="218" t="s">
        <v>252</v>
      </c>
      <c r="F192" s="219" t="s">
        <v>253</v>
      </c>
      <c r="G192" s="220" t="s">
        <v>168</v>
      </c>
      <c r="H192" s="221">
        <v>7.1420000000000003</v>
      </c>
      <c r="I192" s="222"/>
      <c r="J192" s="223">
        <f>ROUND(I192*H192,2)</f>
        <v>0</v>
      </c>
      <c r="K192" s="219" t="s">
        <v>139</v>
      </c>
      <c r="L192" s="43"/>
      <c r="M192" s="224" t="s">
        <v>1</v>
      </c>
      <c r="N192" s="225" t="s">
        <v>40</v>
      </c>
      <c r="O192" s="90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8" t="s">
        <v>140</v>
      </c>
      <c r="AT192" s="228" t="s">
        <v>135</v>
      </c>
      <c r="AU192" s="228" t="s">
        <v>85</v>
      </c>
      <c r="AY192" s="16" t="s">
        <v>133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6" t="s">
        <v>83</v>
      </c>
      <c r="BK192" s="229">
        <f>ROUND(I192*H192,2)</f>
        <v>0</v>
      </c>
      <c r="BL192" s="16" t="s">
        <v>140</v>
      </c>
      <c r="BM192" s="228" t="s">
        <v>628</v>
      </c>
    </row>
    <row r="193" s="2" customFormat="1">
      <c r="A193" s="37"/>
      <c r="B193" s="38"/>
      <c r="C193" s="39"/>
      <c r="D193" s="230" t="s">
        <v>142</v>
      </c>
      <c r="E193" s="39"/>
      <c r="F193" s="231" t="s">
        <v>255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142</v>
      </c>
      <c r="AU193" s="16" t="s">
        <v>85</v>
      </c>
    </row>
    <row r="194" s="13" customFormat="1">
      <c r="A194" s="13"/>
      <c r="B194" s="235"/>
      <c r="C194" s="236"/>
      <c r="D194" s="230" t="s">
        <v>171</v>
      </c>
      <c r="E194" s="237" t="s">
        <v>1</v>
      </c>
      <c r="F194" s="238" t="s">
        <v>629</v>
      </c>
      <c r="G194" s="236"/>
      <c r="H194" s="239">
        <v>3.9020000000000001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171</v>
      </c>
      <c r="AU194" s="245" t="s">
        <v>85</v>
      </c>
      <c r="AV194" s="13" t="s">
        <v>85</v>
      </c>
      <c r="AW194" s="13" t="s">
        <v>31</v>
      </c>
      <c r="AX194" s="13" t="s">
        <v>75</v>
      </c>
      <c r="AY194" s="245" t="s">
        <v>133</v>
      </c>
    </row>
    <row r="195" s="13" customFormat="1">
      <c r="A195" s="13"/>
      <c r="B195" s="235"/>
      <c r="C195" s="236"/>
      <c r="D195" s="230" t="s">
        <v>171</v>
      </c>
      <c r="E195" s="237" t="s">
        <v>1</v>
      </c>
      <c r="F195" s="238" t="s">
        <v>630</v>
      </c>
      <c r="G195" s="236"/>
      <c r="H195" s="239">
        <v>3.2400000000000002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171</v>
      </c>
      <c r="AU195" s="245" t="s">
        <v>85</v>
      </c>
      <c r="AV195" s="13" t="s">
        <v>85</v>
      </c>
      <c r="AW195" s="13" t="s">
        <v>31</v>
      </c>
      <c r="AX195" s="13" t="s">
        <v>75</v>
      </c>
      <c r="AY195" s="245" t="s">
        <v>133</v>
      </c>
    </row>
    <row r="196" s="14" customFormat="1">
      <c r="A196" s="14"/>
      <c r="B196" s="246"/>
      <c r="C196" s="247"/>
      <c r="D196" s="230" t="s">
        <v>171</v>
      </c>
      <c r="E196" s="248" t="s">
        <v>1</v>
      </c>
      <c r="F196" s="249" t="s">
        <v>175</v>
      </c>
      <c r="G196" s="247"/>
      <c r="H196" s="250">
        <v>7.1420000000000003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171</v>
      </c>
      <c r="AU196" s="256" t="s">
        <v>85</v>
      </c>
      <c r="AV196" s="14" t="s">
        <v>140</v>
      </c>
      <c r="AW196" s="14" t="s">
        <v>31</v>
      </c>
      <c r="AX196" s="14" t="s">
        <v>83</v>
      </c>
      <c r="AY196" s="256" t="s">
        <v>133</v>
      </c>
    </row>
    <row r="197" s="2" customFormat="1" ht="16.5" customHeight="1">
      <c r="A197" s="37"/>
      <c r="B197" s="38"/>
      <c r="C197" s="217" t="s">
        <v>7</v>
      </c>
      <c r="D197" s="217" t="s">
        <v>135</v>
      </c>
      <c r="E197" s="218" t="s">
        <v>259</v>
      </c>
      <c r="F197" s="219" t="s">
        <v>260</v>
      </c>
      <c r="G197" s="220" t="s">
        <v>138</v>
      </c>
      <c r="H197" s="221">
        <v>17.882999999999999</v>
      </c>
      <c r="I197" s="222"/>
      <c r="J197" s="223">
        <f>ROUND(I197*H197,2)</f>
        <v>0</v>
      </c>
      <c r="K197" s="219" t="s">
        <v>139</v>
      </c>
      <c r="L197" s="43"/>
      <c r="M197" s="224" t="s">
        <v>1</v>
      </c>
      <c r="N197" s="225" t="s">
        <v>40</v>
      </c>
      <c r="O197" s="90"/>
      <c r="P197" s="226">
        <f>O197*H197</f>
        <v>0</v>
      </c>
      <c r="Q197" s="226">
        <v>0.0014400000000000001</v>
      </c>
      <c r="R197" s="226">
        <f>Q197*H197</f>
        <v>0.02575152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140</v>
      </c>
      <c r="AT197" s="228" t="s">
        <v>135</v>
      </c>
      <c r="AU197" s="228" t="s">
        <v>85</v>
      </c>
      <c r="AY197" s="16" t="s">
        <v>133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83</v>
      </c>
      <c r="BK197" s="229">
        <f>ROUND(I197*H197,2)</f>
        <v>0</v>
      </c>
      <c r="BL197" s="16" t="s">
        <v>140</v>
      </c>
      <c r="BM197" s="228" t="s">
        <v>631</v>
      </c>
    </row>
    <row r="198" s="2" customFormat="1">
      <c r="A198" s="37"/>
      <c r="B198" s="38"/>
      <c r="C198" s="39"/>
      <c r="D198" s="230" t="s">
        <v>142</v>
      </c>
      <c r="E198" s="39"/>
      <c r="F198" s="231" t="s">
        <v>262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142</v>
      </c>
      <c r="AU198" s="16" t="s">
        <v>85</v>
      </c>
    </row>
    <row r="199" s="13" customFormat="1">
      <c r="A199" s="13"/>
      <c r="B199" s="235"/>
      <c r="C199" s="236"/>
      <c r="D199" s="230" t="s">
        <v>171</v>
      </c>
      <c r="E199" s="237" t="s">
        <v>1</v>
      </c>
      <c r="F199" s="238" t="s">
        <v>632</v>
      </c>
      <c r="G199" s="236"/>
      <c r="H199" s="239">
        <v>7.8029999999999999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171</v>
      </c>
      <c r="AU199" s="245" t="s">
        <v>85</v>
      </c>
      <c r="AV199" s="13" t="s">
        <v>85</v>
      </c>
      <c r="AW199" s="13" t="s">
        <v>31</v>
      </c>
      <c r="AX199" s="13" t="s">
        <v>75</v>
      </c>
      <c r="AY199" s="245" t="s">
        <v>133</v>
      </c>
    </row>
    <row r="200" s="13" customFormat="1">
      <c r="A200" s="13"/>
      <c r="B200" s="235"/>
      <c r="C200" s="236"/>
      <c r="D200" s="230" t="s">
        <v>171</v>
      </c>
      <c r="E200" s="237" t="s">
        <v>1</v>
      </c>
      <c r="F200" s="238" t="s">
        <v>633</v>
      </c>
      <c r="G200" s="236"/>
      <c r="H200" s="239">
        <v>6.4800000000000004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171</v>
      </c>
      <c r="AU200" s="245" t="s">
        <v>85</v>
      </c>
      <c r="AV200" s="13" t="s">
        <v>85</v>
      </c>
      <c r="AW200" s="13" t="s">
        <v>31</v>
      </c>
      <c r="AX200" s="13" t="s">
        <v>75</v>
      </c>
      <c r="AY200" s="245" t="s">
        <v>133</v>
      </c>
    </row>
    <row r="201" s="13" customFormat="1">
      <c r="A201" s="13"/>
      <c r="B201" s="235"/>
      <c r="C201" s="236"/>
      <c r="D201" s="230" t="s">
        <v>171</v>
      </c>
      <c r="E201" s="237" t="s">
        <v>1</v>
      </c>
      <c r="F201" s="238" t="s">
        <v>265</v>
      </c>
      <c r="G201" s="236"/>
      <c r="H201" s="239">
        <v>3.6000000000000001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171</v>
      </c>
      <c r="AU201" s="245" t="s">
        <v>85</v>
      </c>
      <c r="AV201" s="13" t="s">
        <v>85</v>
      </c>
      <c r="AW201" s="13" t="s">
        <v>31</v>
      </c>
      <c r="AX201" s="13" t="s">
        <v>75</v>
      </c>
      <c r="AY201" s="245" t="s">
        <v>133</v>
      </c>
    </row>
    <row r="202" s="14" customFormat="1">
      <c r="A202" s="14"/>
      <c r="B202" s="246"/>
      <c r="C202" s="247"/>
      <c r="D202" s="230" t="s">
        <v>171</v>
      </c>
      <c r="E202" s="248" t="s">
        <v>1</v>
      </c>
      <c r="F202" s="249" t="s">
        <v>175</v>
      </c>
      <c r="G202" s="247"/>
      <c r="H202" s="250">
        <v>17.883000000000003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171</v>
      </c>
      <c r="AU202" s="256" t="s">
        <v>85</v>
      </c>
      <c r="AV202" s="14" t="s">
        <v>140</v>
      </c>
      <c r="AW202" s="14" t="s">
        <v>31</v>
      </c>
      <c r="AX202" s="14" t="s">
        <v>83</v>
      </c>
      <c r="AY202" s="256" t="s">
        <v>133</v>
      </c>
    </row>
    <row r="203" s="2" customFormat="1" ht="16.5" customHeight="1">
      <c r="A203" s="37"/>
      <c r="B203" s="38"/>
      <c r="C203" s="217" t="s">
        <v>258</v>
      </c>
      <c r="D203" s="217" t="s">
        <v>135</v>
      </c>
      <c r="E203" s="218" t="s">
        <v>268</v>
      </c>
      <c r="F203" s="219" t="s">
        <v>269</v>
      </c>
      <c r="G203" s="220" t="s">
        <v>138</v>
      </c>
      <c r="H203" s="221">
        <v>17.882999999999999</v>
      </c>
      <c r="I203" s="222"/>
      <c r="J203" s="223">
        <f>ROUND(I203*H203,2)</f>
        <v>0</v>
      </c>
      <c r="K203" s="219" t="s">
        <v>139</v>
      </c>
      <c r="L203" s="43"/>
      <c r="M203" s="224" t="s">
        <v>1</v>
      </c>
      <c r="N203" s="225" t="s">
        <v>40</v>
      </c>
      <c r="O203" s="90"/>
      <c r="P203" s="226">
        <f>O203*H203</f>
        <v>0</v>
      </c>
      <c r="Q203" s="226">
        <v>4.0000000000000003E-05</v>
      </c>
      <c r="R203" s="226">
        <f>Q203*H203</f>
        <v>0.00071531999999999997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140</v>
      </c>
      <c r="AT203" s="228" t="s">
        <v>135</v>
      </c>
      <c r="AU203" s="228" t="s">
        <v>85</v>
      </c>
      <c r="AY203" s="16" t="s">
        <v>133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83</v>
      </c>
      <c r="BK203" s="229">
        <f>ROUND(I203*H203,2)</f>
        <v>0</v>
      </c>
      <c r="BL203" s="16" t="s">
        <v>140</v>
      </c>
      <c r="BM203" s="228" t="s">
        <v>634</v>
      </c>
    </row>
    <row r="204" s="2" customFormat="1">
      <c r="A204" s="37"/>
      <c r="B204" s="38"/>
      <c r="C204" s="39"/>
      <c r="D204" s="230" t="s">
        <v>142</v>
      </c>
      <c r="E204" s="39"/>
      <c r="F204" s="231" t="s">
        <v>271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142</v>
      </c>
      <c r="AU204" s="16" t="s">
        <v>85</v>
      </c>
    </row>
    <row r="205" s="2" customFormat="1" ht="24.15" customHeight="1">
      <c r="A205" s="37"/>
      <c r="B205" s="38"/>
      <c r="C205" s="217" t="s">
        <v>267</v>
      </c>
      <c r="D205" s="217" t="s">
        <v>135</v>
      </c>
      <c r="E205" s="218" t="s">
        <v>273</v>
      </c>
      <c r="F205" s="219" t="s">
        <v>274</v>
      </c>
      <c r="G205" s="220" t="s">
        <v>192</v>
      </c>
      <c r="H205" s="221">
        <v>0.19700000000000001</v>
      </c>
      <c r="I205" s="222"/>
      <c r="J205" s="223">
        <f>ROUND(I205*H205,2)</f>
        <v>0</v>
      </c>
      <c r="K205" s="219" t="s">
        <v>139</v>
      </c>
      <c r="L205" s="43"/>
      <c r="M205" s="224" t="s">
        <v>1</v>
      </c>
      <c r="N205" s="225" t="s">
        <v>40</v>
      </c>
      <c r="O205" s="90"/>
      <c r="P205" s="226">
        <f>O205*H205</f>
        <v>0</v>
      </c>
      <c r="Q205" s="226">
        <v>1.0383</v>
      </c>
      <c r="R205" s="226">
        <f>Q205*H205</f>
        <v>0.20454510000000001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140</v>
      </c>
      <c r="AT205" s="228" t="s">
        <v>135</v>
      </c>
      <c r="AU205" s="228" t="s">
        <v>85</v>
      </c>
      <c r="AY205" s="16" t="s">
        <v>133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83</v>
      </c>
      <c r="BK205" s="229">
        <f>ROUND(I205*H205,2)</f>
        <v>0</v>
      </c>
      <c r="BL205" s="16" t="s">
        <v>140</v>
      </c>
      <c r="BM205" s="228" t="s">
        <v>635</v>
      </c>
    </row>
    <row r="206" s="2" customFormat="1">
      <c r="A206" s="37"/>
      <c r="B206" s="38"/>
      <c r="C206" s="39"/>
      <c r="D206" s="230" t="s">
        <v>142</v>
      </c>
      <c r="E206" s="39"/>
      <c r="F206" s="231" t="s">
        <v>276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142</v>
      </c>
      <c r="AU206" s="16" t="s">
        <v>85</v>
      </c>
    </row>
    <row r="207" s="13" customFormat="1">
      <c r="A207" s="13"/>
      <c r="B207" s="235"/>
      <c r="C207" s="236"/>
      <c r="D207" s="230" t="s">
        <v>171</v>
      </c>
      <c r="E207" s="237" t="s">
        <v>1</v>
      </c>
      <c r="F207" s="238" t="s">
        <v>636</v>
      </c>
      <c r="G207" s="236"/>
      <c r="H207" s="239">
        <v>0.19700000000000001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171</v>
      </c>
      <c r="AU207" s="245" t="s">
        <v>85</v>
      </c>
      <c r="AV207" s="13" t="s">
        <v>85</v>
      </c>
      <c r="AW207" s="13" t="s">
        <v>31</v>
      </c>
      <c r="AX207" s="13" t="s">
        <v>83</v>
      </c>
      <c r="AY207" s="245" t="s">
        <v>133</v>
      </c>
    </row>
    <row r="208" s="2" customFormat="1" ht="24.15" customHeight="1">
      <c r="A208" s="37"/>
      <c r="B208" s="38"/>
      <c r="C208" s="217" t="s">
        <v>272</v>
      </c>
      <c r="D208" s="217" t="s">
        <v>135</v>
      </c>
      <c r="E208" s="218" t="s">
        <v>279</v>
      </c>
      <c r="F208" s="219" t="s">
        <v>280</v>
      </c>
      <c r="G208" s="220" t="s">
        <v>192</v>
      </c>
      <c r="H208" s="221">
        <v>0.057000000000000002</v>
      </c>
      <c r="I208" s="222"/>
      <c r="J208" s="223">
        <f>ROUND(I208*H208,2)</f>
        <v>0</v>
      </c>
      <c r="K208" s="219" t="s">
        <v>139</v>
      </c>
      <c r="L208" s="43"/>
      <c r="M208" s="224" t="s">
        <v>1</v>
      </c>
      <c r="N208" s="225" t="s">
        <v>40</v>
      </c>
      <c r="O208" s="90"/>
      <c r="P208" s="226">
        <f>O208*H208</f>
        <v>0</v>
      </c>
      <c r="Q208" s="226">
        <v>1.0597399999999999</v>
      </c>
      <c r="R208" s="226">
        <f>Q208*H208</f>
        <v>0.060405179999999996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140</v>
      </c>
      <c r="AT208" s="228" t="s">
        <v>135</v>
      </c>
      <c r="AU208" s="228" t="s">
        <v>85</v>
      </c>
      <c r="AY208" s="16" t="s">
        <v>133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83</v>
      </c>
      <c r="BK208" s="229">
        <f>ROUND(I208*H208,2)</f>
        <v>0</v>
      </c>
      <c r="BL208" s="16" t="s">
        <v>140</v>
      </c>
      <c r="BM208" s="228" t="s">
        <v>637</v>
      </c>
    </row>
    <row r="209" s="2" customFormat="1">
      <c r="A209" s="37"/>
      <c r="B209" s="38"/>
      <c r="C209" s="39"/>
      <c r="D209" s="230" t="s">
        <v>142</v>
      </c>
      <c r="E209" s="39"/>
      <c r="F209" s="231" t="s">
        <v>282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142</v>
      </c>
      <c r="AU209" s="16" t="s">
        <v>85</v>
      </c>
    </row>
    <row r="210" s="13" customFormat="1">
      <c r="A210" s="13"/>
      <c r="B210" s="235"/>
      <c r="C210" s="236"/>
      <c r="D210" s="230" t="s">
        <v>171</v>
      </c>
      <c r="E210" s="237" t="s">
        <v>1</v>
      </c>
      <c r="F210" s="238" t="s">
        <v>283</v>
      </c>
      <c r="G210" s="236"/>
      <c r="H210" s="239">
        <v>0.057000000000000002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171</v>
      </c>
      <c r="AU210" s="245" t="s">
        <v>85</v>
      </c>
      <c r="AV210" s="13" t="s">
        <v>85</v>
      </c>
      <c r="AW210" s="13" t="s">
        <v>31</v>
      </c>
      <c r="AX210" s="13" t="s">
        <v>83</v>
      </c>
      <c r="AY210" s="245" t="s">
        <v>133</v>
      </c>
    </row>
    <row r="211" s="12" customFormat="1" ht="22.8" customHeight="1">
      <c r="A211" s="12"/>
      <c r="B211" s="201"/>
      <c r="C211" s="202"/>
      <c r="D211" s="203" t="s">
        <v>74</v>
      </c>
      <c r="E211" s="215" t="s">
        <v>148</v>
      </c>
      <c r="F211" s="215" t="s">
        <v>284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SUM(P212:P241)</f>
        <v>0</v>
      </c>
      <c r="Q211" s="209"/>
      <c r="R211" s="210">
        <f>SUM(R212:R241)</f>
        <v>9.650701960000001</v>
      </c>
      <c r="S211" s="209"/>
      <c r="T211" s="211">
        <f>SUM(T212:T241)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2" t="s">
        <v>83</v>
      </c>
      <c r="AT211" s="213" t="s">
        <v>74</v>
      </c>
      <c r="AU211" s="213" t="s">
        <v>83</v>
      </c>
      <c r="AY211" s="212" t="s">
        <v>133</v>
      </c>
      <c r="BK211" s="214">
        <f>SUM(BK212:BK241)</f>
        <v>0</v>
      </c>
    </row>
    <row r="212" s="2" customFormat="1" ht="24.15" customHeight="1">
      <c r="A212" s="37"/>
      <c r="B212" s="38"/>
      <c r="C212" s="217" t="s">
        <v>285</v>
      </c>
      <c r="D212" s="217" t="s">
        <v>135</v>
      </c>
      <c r="E212" s="218" t="s">
        <v>286</v>
      </c>
      <c r="F212" s="219" t="s">
        <v>287</v>
      </c>
      <c r="G212" s="220" t="s">
        <v>168</v>
      </c>
      <c r="H212" s="221">
        <v>3.3500000000000001</v>
      </c>
      <c r="I212" s="222"/>
      <c r="J212" s="223">
        <f>ROUND(I212*H212,2)</f>
        <v>0</v>
      </c>
      <c r="K212" s="219" t="s">
        <v>139</v>
      </c>
      <c r="L212" s="43"/>
      <c r="M212" s="224" t="s">
        <v>1</v>
      </c>
      <c r="N212" s="225" t="s">
        <v>40</v>
      </c>
      <c r="O212" s="90"/>
      <c r="P212" s="226">
        <f>O212*H212</f>
        <v>0</v>
      </c>
      <c r="Q212" s="226">
        <v>2.6843599999999999</v>
      </c>
      <c r="R212" s="226">
        <f>Q212*H212</f>
        <v>8.9926060000000003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140</v>
      </c>
      <c r="AT212" s="228" t="s">
        <v>135</v>
      </c>
      <c r="AU212" s="228" t="s">
        <v>85</v>
      </c>
      <c r="AY212" s="16" t="s">
        <v>133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83</v>
      </c>
      <c r="BK212" s="229">
        <f>ROUND(I212*H212,2)</f>
        <v>0</v>
      </c>
      <c r="BL212" s="16" t="s">
        <v>140</v>
      </c>
      <c r="BM212" s="228" t="s">
        <v>638</v>
      </c>
    </row>
    <row r="213" s="2" customFormat="1">
      <c r="A213" s="37"/>
      <c r="B213" s="38"/>
      <c r="C213" s="39"/>
      <c r="D213" s="230" t="s">
        <v>142</v>
      </c>
      <c r="E213" s="39"/>
      <c r="F213" s="231" t="s">
        <v>289</v>
      </c>
      <c r="G213" s="39"/>
      <c r="H213" s="39"/>
      <c r="I213" s="232"/>
      <c r="J213" s="39"/>
      <c r="K213" s="39"/>
      <c r="L213" s="43"/>
      <c r="M213" s="233"/>
      <c r="N213" s="23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142</v>
      </c>
      <c r="AU213" s="16" t="s">
        <v>85</v>
      </c>
    </row>
    <row r="214" s="13" customFormat="1">
      <c r="A214" s="13"/>
      <c r="B214" s="235"/>
      <c r="C214" s="236"/>
      <c r="D214" s="230" t="s">
        <v>171</v>
      </c>
      <c r="E214" s="237" t="s">
        <v>1</v>
      </c>
      <c r="F214" s="238" t="s">
        <v>639</v>
      </c>
      <c r="G214" s="236"/>
      <c r="H214" s="239">
        <v>1.6499999999999999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171</v>
      </c>
      <c r="AU214" s="245" t="s">
        <v>85</v>
      </c>
      <c r="AV214" s="13" t="s">
        <v>85</v>
      </c>
      <c r="AW214" s="13" t="s">
        <v>31</v>
      </c>
      <c r="AX214" s="13" t="s">
        <v>75</v>
      </c>
      <c r="AY214" s="245" t="s">
        <v>133</v>
      </c>
    </row>
    <row r="215" s="13" customFormat="1">
      <c r="A215" s="13"/>
      <c r="B215" s="235"/>
      <c r="C215" s="236"/>
      <c r="D215" s="230" t="s">
        <v>171</v>
      </c>
      <c r="E215" s="237" t="s">
        <v>1</v>
      </c>
      <c r="F215" s="238" t="s">
        <v>640</v>
      </c>
      <c r="G215" s="236"/>
      <c r="H215" s="239">
        <v>1.7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171</v>
      </c>
      <c r="AU215" s="245" t="s">
        <v>85</v>
      </c>
      <c r="AV215" s="13" t="s">
        <v>85</v>
      </c>
      <c r="AW215" s="13" t="s">
        <v>31</v>
      </c>
      <c r="AX215" s="13" t="s">
        <v>75</v>
      </c>
      <c r="AY215" s="245" t="s">
        <v>133</v>
      </c>
    </row>
    <row r="216" s="14" customFormat="1">
      <c r="A216" s="14"/>
      <c r="B216" s="246"/>
      <c r="C216" s="247"/>
      <c r="D216" s="230" t="s">
        <v>171</v>
      </c>
      <c r="E216" s="248" t="s">
        <v>1</v>
      </c>
      <c r="F216" s="249" t="s">
        <v>175</v>
      </c>
      <c r="G216" s="247"/>
      <c r="H216" s="250">
        <v>3.3499999999999996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171</v>
      </c>
      <c r="AU216" s="256" t="s">
        <v>85</v>
      </c>
      <c r="AV216" s="14" t="s">
        <v>140</v>
      </c>
      <c r="AW216" s="14" t="s">
        <v>31</v>
      </c>
      <c r="AX216" s="14" t="s">
        <v>83</v>
      </c>
      <c r="AY216" s="256" t="s">
        <v>133</v>
      </c>
    </row>
    <row r="217" s="2" customFormat="1" ht="16.5" customHeight="1">
      <c r="A217" s="37"/>
      <c r="B217" s="38"/>
      <c r="C217" s="217" t="s">
        <v>278</v>
      </c>
      <c r="D217" s="217" t="s">
        <v>135</v>
      </c>
      <c r="E217" s="218" t="s">
        <v>293</v>
      </c>
      <c r="F217" s="219" t="s">
        <v>294</v>
      </c>
      <c r="G217" s="220" t="s">
        <v>168</v>
      </c>
      <c r="H217" s="221">
        <v>6.7460000000000004</v>
      </c>
      <c r="I217" s="222"/>
      <c r="J217" s="223">
        <f>ROUND(I217*H217,2)</f>
        <v>0</v>
      </c>
      <c r="K217" s="219" t="s">
        <v>139</v>
      </c>
      <c r="L217" s="43"/>
      <c r="M217" s="224" t="s">
        <v>1</v>
      </c>
      <c r="N217" s="225" t="s">
        <v>40</v>
      </c>
      <c r="O217" s="90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8" t="s">
        <v>140</v>
      </c>
      <c r="AT217" s="228" t="s">
        <v>135</v>
      </c>
      <c r="AU217" s="228" t="s">
        <v>85</v>
      </c>
      <c r="AY217" s="16" t="s">
        <v>133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83</v>
      </c>
      <c r="BK217" s="229">
        <f>ROUND(I217*H217,2)</f>
        <v>0</v>
      </c>
      <c r="BL217" s="16" t="s">
        <v>140</v>
      </c>
      <c r="BM217" s="228" t="s">
        <v>641</v>
      </c>
    </row>
    <row r="218" s="2" customFormat="1">
      <c r="A218" s="37"/>
      <c r="B218" s="38"/>
      <c r="C218" s="39"/>
      <c r="D218" s="230" t="s">
        <v>142</v>
      </c>
      <c r="E218" s="39"/>
      <c r="F218" s="231" t="s">
        <v>296</v>
      </c>
      <c r="G218" s="39"/>
      <c r="H218" s="39"/>
      <c r="I218" s="232"/>
      <c r="J218" s="39"/>
      <c r="K218" s="39"/>
      <c r="L218" s="43"/>
      <c r="M218" s="233"/>
      <c r="N218" s="23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142</v>
      </c>
      <c r="AU218" s="16" t="s">
        <v>85</v>
      </c>
    </row>
    <row r="219" s="13" customFormat="1">
      <c r="A219" s="13"/>
      <c r="B219" s="235"/>
      <c r="C219" s="236"/>
      <c r="D219" s="230" t="s">
        <v>171</v>
      </c>
      <c r="E219" s="237" t="s">
        <v>1</v>
      </c>
      <c r="F219" s="238" t="s">
        <v>642</v>
      </c>
      <c r="G219" s="236"/>
      <c r="H219" s="239">
        <v>3.0070000000000001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171</v>
      </c>
      <c r="AU219" s="245" t="s">
        <v>85</v>
      </c>
      <c r="AV219" s="13" t="s">
        <v>85</v>
      </c>
      <c r="AW219" s="13" t="s">
        <v>31</v>
      </c>
      <c r="AX219" s="13" t="s">
        <v>75</v>
      </c>
      <c r="AY219" s="245" t="s">
        <v>133</v>
      </c>
    </row>
    <row r="220" s="13" customFormat="1">
      <c r="A220" s="13"/>
      <c r="B220" s="235"/>
      <c r="C220" s="236"/>
      <c r="D220" s="230" t="s">
        <v>171</v>
      </c>
      <c r="E220" s="237" t="s">
        <v>1</v>
      </c>
      <c r="F220" s="238" t="s">
        <v>643</v>
      </c>
      <c r="G220" s="236"/>
      <c r="H220" s="239">
        <v>3.7389999999999999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171</v>
      </c>
      <c r="AU220" s="245" t="s">
        <v>85</v>
      </c>
      <c r="AV220" s="13" t="s">
        <v>85</v>
      </c>
      <c r="AW220" s="13" t="s">
        <v>31</v>
      </c>
      <c r="AX220" s="13" t="s">
        <v>75</v>
      </c>
      <c r="AY220" s="245" t="s">
        <v>133</v>
      </c>
    </row>
    <row r="221" s="14" customFormat="1">
      <c r="A221" s="14"/>
      <c r="B221" s="246"/>
      <c r="C221" s="247"/>
      <c r="D221" s="230" t="s">
        <v>171</v>
      </c>
      <c r="E221" s="248" t="s">
        <v>1</v>
      </c>
      <c r="F221" s="249" t="s">
        <v>175</v>
      </c>
      <c r="G221" s="247"/>
      <c r="H221" s="250">
        <v>6.7460000000000004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171</v>
      </c>
      <c r="AU221" s="256" t="s">
        <v>85</v>
      </c>
      <c r="AV221" s="14" t="s">
        <v>140</v>
      </c>
      <c r="AW221" s="14" t="s">
        <v>31</v>
      </c>
      <c r="AX221" s="14" t="s">
        <v>83</v>
      </c>
      <c r="AY221" s="256" t="s">
        <v>133</v>
      </c>
    </row>
    <row r="222" s="2" customFormat="1" ht="24.15" customHeight="1">
      <c r="A222" s="37"/>
      <c r="B222" s="38"/>
      <c r="C222" s="217" t="s">
        <v>292</v>
      </c>
      <c r="D222" s="217" t="s">
        <v>135</v>
      </c>
      <c r="E222" s="218" t="s">
        <v>299</v>
      </c>
      <c r="F222" s="219" t="s">
        <v>300</v>
      </c>
      <c r="G222" s="220" t="s">
        <v>138</v>
      </c>
      <c r="H222" s="221">
        <v>23.695</v>
      </c>
      <c r="I222" s="222"/>
      <c r="J222" s="223">
        <f>ROUND(I222*H222,2)</f>
        <v>0</v>
      </c>
      <c r="K222" s="219" t="s">
        <v>139</v>
      </c>
      <c r="L222" s="43"/>
      <c r="M222" s="224" t="s">
        <v>1</v>
      </c>
      <c r="N222" s="225" t="s">
        <v>40</v>
      </c>
      <c r="O222" s="90"/>
      <c r="P222" s="226">
        <f>O222*H222</f>
        <v>0</v>
      </c>
      <c r="Q222" s="226">
        <v>0.00182</v>
      </c>
      <c r="R222" s="226">
        <f>Q222*H222</f>
        <v>0.043124900000000001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140</v>
      </c>
      <c r="AT222" s="228" t="s">
        <v>135</v>
      </c>
      <c r="AU222" s="228" t="s">
        <v>85</v>
      </c>
      <c r="AY222" s="16" t="s">
        <v>133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83</v>
      </c>
      <c r="BK222" s="229">
        <f>ROUND(I222*H222,2)</f>
        <v>0</v>
      </c>
      <c r="BL222" s="16" t="s">
        <v>140</v>
      </c>
      <c r="BM222" s="228" t="s">
        <v>644</v>
      </c>
    </row>
    <row r="223" s="2" customFormat="1">
      <c r="A223" s="37"/>
      <c r="B223" s="38"/>
      <c r="C223" s="39"/>
      <c r="D223" s="230" t="s">
        <v>142</v>
      </c>
      <c r="E223" s="39"/>
      <c r="F223" s="231" t="s">
        <v>302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142</v>
      </c>
      <c r="AU223" s="16" t="s">
        <v>85</v>
      </c>
    </row>
    <row r="224" s="13" customFormat="1">
      <c r="A224" s="13"/>
      <c r="B224" s="235"/>
      <c r="C224" s="236"/>
      <c r="D224" s="230" t="s">
        <v>171</v>
      </c>
      <c r="E224" s="237" t="s">
        <v>1</v>
      </c>
      <c r="F224" s="238" t="s">
        <v>645</v>
      </c>
      <c r="G224" s="236"/>
      <c r="H224" s="239">
        <v>9.0429999999999993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171</v>
      </c>
      <c r="AU224" s="245" t="s">
        <v>85</v>
      </c>
      <c r="AV224" s="13" t="s">
        <v>85</v>
      </c>
      <c r="AW224" s="13" t="s">
        <v>31</v>
      </c>
      <c r="AX224" s="13" t="s">
        <v>75</v>
      </c>
      <c r="AY224" s="245" t="s">
        <v>133</v>
      </c>
    </row>
    <row r="225" s="13" customFormat="1">
      <c r="A225" s="13"/>
      <c r="B225" s="235"/>
      <c r="C225" s="236"/>
      <c r="D225" s="230" t="s">
        <v>171</v>
      </c>
      <c r="E225" s="237" t="s">
        <v>1</v>
      </c>
      <c r="F225" s="238" t="s">
        <v>646</v>
      </c>
      <c r="G225" s="236"/>
      <c r="H225" s="239">
        <v>11.244999999999999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171</v>
      </c>
      <c r="AU225" s="245" t="s">
        <v>85</v>
      </c>
      <c r="AV225" s="13" t="s">
        <v>85</v>
      </c>
      <c r="AW225" s="13" t="s">
        <v>31</v>
      </c>
      <c r="AX225" s="13" t="s">
        <v>75</v>
      </c>
      <c r="AY225" s="245" t="s">
        <v>133</v>
      </c>
    </row>
    <row r="226" s="13" customFormat="1">
      <c r="A226" s="13"/>
      <c r="B226" s="235"/>
      <c r="C226" s="236"/>
      <c r="D226" s="230" t="s">
        <v>171</v>
      </c>
      <c r="E226" s="237" t="s">
        <v>1</v>
      </c>
      <c r="F226" s="238" t="s">
        <v>647</v>
      </c>
      <c r="G226" s="236"/>
      <c r="H226" s="239">
        <v>3.407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171</v>
      </c>
      <c r="AU226" s="245" t="s">
        <v>85</v>
      </c>
      <c r="AV226" s="13" t="s">
        <v>85</v>
      </c>
      <c r="AW226" s="13" t="s">
        <v>31</v>
      </c>
      <c r="AX226" s="13" t="s">
        <v>75</v>
      </c>
      <c r="AY226" s="245" t="s">
        <v>133</v>
      </c>
    </row>
    <row r="227" s="14" customFormat="1">
      <c r="A227" s="14"/>
      <c r="B227" s="246"/>
      <c r="C227" s="247"/>
      <c r="D227" s="230" t="s">
        <v>171</v>
      </c>
      <c r="E227" s="248" t="s">
        <v>1</v>
      </c>
      <c r="F227" s="249" t="s">
        <v>175</v>
      </c>
      <c r="G227" s="247"/>
      <c r="H227" s="250">
        <v>23.694999999999997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171</v>
      </c>
      <c r="AU227" s="256" t="s">
        <v>85</v>
      </c>
      <c r="AV227" s="14" t="s">
        <v>140</v>
      </c>
      <c r="AW227" s="14" t="s">
        <v>31</v>
      </c>
      <c r="AX227" s="14" t="s">
        <v>83</v>
      </c>
      <c r="AY227" s="256" t="s">
        <v>133</v>
      </c>
    </row>
    <row r="228" s="2" customFormat="1" ht="24.15" customHeight="1">
      <c r="A228" s="37"/>
      <c r="B228" s="38"/>
      <c r="C228" s="217" t="s">
        <v>298</v>
      </c>
      <c r="D228" s="217" t="s">
        <v>135</v>
      </c>
      <c r="E228" s="218" t="s">
        <v>306</v>
      </c>
      <c r="F228" s="219" t="s">
        <v>307</v>
      </c>
      <c r="G228" s="220" t="s">
        <v>138</v>
      </c>
      <c r="H228" s="221">
        <v>23.695</v>
      </c>
      <c r="I228" s="222"/>
      <c r="J228" s="223">
        <f>ROUND(I228*H228,2)</f>
        <v>0</v>
      </c>
      <c r="K228" s="219" t="s">
        <v>139</v>
      </c>
      <c r="L228" s="43"/>
      <c r="M228" s="224" t="s">
        <v>1</v>
      </c>
      <c r="N228" s="225" t="s">
        <v>40</v>
      </c>
      <c r="O228" s="90"/>
      <c r="P228" s="226">
        <f>O228*H228</f>
        <v>0</v>
      </c>
      <c r="Q228" s="226">
        <v>4.0000000000000003E-05</v>
      </c>
      <c r="R228" s="226">
        <f>Q228*H228</f>
        <v>0.00094780000000000005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140</v>
      </c>
      <c r="AT228" s="228" t="s">
        <v>135</v>
      </c>
      <c r="AU228" s="228" t="s">
        <v>85</v>
      </c>
      <c r="AY228" s="16" t="s">
        <v>133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83</v>
      </c>
      <c r="BK228" s="229">
        <f>ROUND(I228*H228,2)</f>
        <v>0</v>
      </c>
      <c r="BL228" s="16" t="s">
        <v>140</v>
      </c>
      <c r="BM228" s="228" t="s">
        <v>648</v>
      </c>
    </row>
    <row r="229" s="2" customFormat="1">
      <c r="A229" s="37"/>
      <c r="B229" s="38"/>
      <c r="C229" s="39"/>
      <c r="D229" s="230" t="s">
        <v>142</v>
      </c>
      <c r="E229" s="39"/>
      <c r="F229" s="231" t="s">
        <v>309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142</v>
      </c>
      <c r="AU229" s="16" t="s">
        <v>85</v>
      </c>
    </row>
    <row r="230" s="2" customFormat="1" ht="16.5" customHeight="1">
      <c r="A230" s="37"/>
      <c r="B230" s="38"/>
      <c r="C230" s="217" t="s">
        <v>305</v>
      </c>
      <c r="D230" s="217" t="s">
        <v>135</v>
      </c>
      <c r="E230" s="218" t="s">
        <v>311</v>
      </c>
      <c r="F230" s="219" t="s">
        <v>312</v>
      </c>
      <c r="G230" s="220" t="s">
        <v>192</v>
      </c>
      <c r="H230" s="221">
        <v>0.19700000000000001</v>
      </c>
      <c r="I230" s="222"/>
      <c r="J230" s="223">
        <f>ROUND(I230*H230,2)</f>
        <v>0</v>
      </c>
      <c r="K230" s="219" t="s">
        <v>139</v>
      </c>
      <c r="L230" s="43"/>
      <c r="M230" s="224" t="s">
        <v>1</v>
      </c>
      <c r="N230" s="225" t="s">
        <v>40</v>
      </c>
      <c r="O230" s="90"/>
      <c r="P230" s="226">
        <f>O230*H230</f>
        <v>0</v>
      </c>
      <c r="Q230" s="226">
        <v>1.0384500000000001</v>
      </c>
      <c r="R230" s="226">
        <f>Q230*H230</f>
        <v>0.20457465000000003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140</v>
      </c>
      <c r="AT230" s="228" t="s">
        <v>135</v>
      </c>
      <c r="AU230" s="228" t="s">
        <v>85</v>
      </c>
      <c r="AY230" s="16" t="s">
        <v>133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83</v>
      </c>
      <c r="BK230" s="229">
        <f>ROUND(I230*H230,2)</f>
        <v>0</v>
      </c>
      <c r="BL230" s="16" t="s">
        <v>140</v>
      </c>
      <c r="BM230" s="228" t="s">
        <v>649</v>
      </c>
    </row>
    <row r="231" s="2" customFormat="1">
      <c r="A231" s="37"/>
      <c r="B231" s="38"/>
      <c r="C231" s="39"/>
      <c r="D231" s="230" t="s">
        <v>142</v>
      </c>
      <c r="E231" s="39"/>
      <c r="F231" s="231" t="s">
        <v>314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142</v>
      </c>
      <c r="AU231" s="16" t="s">
        <v>85</v>
      </c>
    </row>
    <row r="232" s="13" customFormat="1">
      <c r="A232" s="13"/>
      <c r="B232" s="235"/>
      <c r="C232" s="236"/>
      <c r="D232" s="230" t="s">
        <v>171</v>
      </c>
      <c r="E232" s="237" t="s">
        <v>1</v>
      </c>
      <c r="F232" s="238" t="s">
        <v>636</v>
      </c>
      <c r="G232" s="236"/>
      <c r="H232" s="239">
        <v>0.19700000000000001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171</v>
      </c>
      <c r="AU232" s="245" t="s">
        <v>85</v>
      </c>
      <c r="AV232" s="13" t="s">
        <v>85</v>
      </c>
      <c r="AW232" s="13" t="s">
        <v>31</v>
      </c>
      <c r="AX232" s="13" t="s">
        <v>83</v>
      </c>
      <c r="AY232" s="245" t="s">
        <v>133</v>
      </c>
    </row>
    <row r="233" s="2" customFormat="1" ht="24.15" customHeight="1">
      <c r="A233" s="37"/>
      <c r="B233" s="38"/>
      <c r="C233" s="217" t="s">
        <v>310</v>
      </c>
      <c r="D233" s="217" t="s">
        <v>135</v>
      </c>
      <c r="E233" s="218" t="s">
        <v>316</v>
      </c>
      <c r="F233" s="219" t="s">
        <v>317</v>
      </c>
      <c r="G233" s="220" t="s">
        <v>192</v>
      </c>
      <c r="H233" s="221">
        <v>0.057000000000000002</v>
      </c>
      <c r="I233" s="222"/>
      <c r="J233" s="223">
        <f>ROUND(I233*H233,2)</f>
        <v>0</v>
      </c>
      <c r="K233" s="219" t="s">
        <v>139</v>
      </c>
      <c r="L233" s="43"/>
      <c r="M233" s="224" t="s">
        <v>1</v>
      </c>
      <c r="N233" s="225" t="s">
        <v>40</v>
      </c>
      <c r="O233" s="90"/>
      <c r="P233" s="226">
        <f>O233*H233</f>
        <v>0</v>
      </c>
      <c r="Q233" s="226">
        <v>1.0597300000000001</v>
      </c>
      <c r="R233" s="226">
        <f>Q233*H233</f>
        <v>0.060404610000000004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140</v>
      </c>
      <c r="AT233" s="228" t="s">
        <v>135</v>
      </c>
      <c r="AU233" s="228" t="s">
        <v>85</v>
      </c>
      <c r="AY233" s="16" t="s">
        <v>133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83</v>
      </c>
      <c r="BK233" s="229">
        <f>ROUND(I233*H233,2)</f>
        <v>0</v>
      </c>
      <c r="BL233" s="16" t="s">
        <v>140</v>
      </c>
      <c r="BM233" s="228" t="s">
        <v>650</v>
      </c>
    </row>
    <row r="234" s="2" customFormat="1">
      <c r="A234" s="37"/>
      <c r="B234" s="38"/>
      <c r="C234" s="39"/>
      <c r="D234" s="230" t="s">
        <v>142</v>
      </c>
      <c r="E234" s="39"/>
      <c r="F234" s="231" t="s">
        <v>319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142</v>
      </c>
      <c r="AU234" s="16" t="s">
        <v>85</v>
      </c>
    </row>
    <row r="235" s="13" customFormat="1">
      <c r="A235" s="13"/>
      <c r="B235" s="235"/>
      <c r="C235" s="236"/>
      <c r="D235" s="230" t="s">
        <v>171</v>
      </c>
      <c r="E235" s="237" t="s">
        <v>1</v>
      </c>
      <c r="F235" s="238" t="s">
        <v>283</v>
      </c>
      <c r="G235" s="236"/>
      <c r="H235" s="239">
        <v>0.057000000000000002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171</v>
      </c>
      <c r="AU235" s="245" t="s">
        <v>85</v>
      </c>
      <c r="AV235" s="13" t="s">
        <v>85</v>
      </c>
      <c r="AW235" s="13" t="s">
        <v>31</v>
      </c>
      <c r="AX235" s="13" t="s">
        <v>83</v>
      </c>
      <c r="AY235" s="245" t="s">
        <v>133</v>
      </c>
    </row>
    <row r="236" s="2" customFormat="1" ht="24.15" customHeight="1">
      <c r="A236" s="37"/>
      <c r="B236" s="38"/>
      <c r="C236" s="217" t="s">
        <v>315</v>
      </c>
      <c r="D236" s="217" t="s">
        <v>135</v>
      </c>
      <c r="E236" s="218" t="s">
        <v>321</v>
      </c>
      <c r="F236" s="219" t="s">
        <v>322</v>
      </c>
      <c r="G236" s="220" t="s">
        <v>151</v>
      </c>
      <c r="H236" s="221">
        <v>6.7999999999999998</v>
      </c>
      <c r="I236" s="222"/>
      <c r="J236" s="223">
        <f>ROUND(I236*H236,2)</f>
        <v>0</v>
      </c>
      <c r="K236" s="219" t="s">
        <v>139</v>
      </c>
      <c r="L236" s="43"/>
      <c r="M236" s="224" t="s">
        <v>1</v>
      </c>
      <c r="N236" s="225" t="s">
        <v>40</v>
      </c>
      <c r="O236" s="90"/>
      <c r="P236" s="226">
        <f>O236*H236</f>
        <v>0</v>
      </c>
      <c r="Q236" s="226">
        <v>0.00033</v>
      </c>
      <c r="R236" s="226">
        <f>Q236*H236</f>
        <v>0.0022439999999999999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140</v>
      </c>
      <c r="AT236" s="228" t="s">
        <v>135</v>
      </c>
      <c r="AU236" s="228" t="s">
        <v>85</v>
      </c>
      <c r="AY236" s="16" t="s">
        <v>133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83</v>
      </c>
      <c r="BK236" s="229">
        <f>ROUND(I236*H236,2)</f>
        <v>0</v>
      </c>
      <c r="BL236" s="16" t="s">
        <v>140</v>
      </c>
      <c r="BM236" s="228" t="s">
        <v>651</v>
      </c>
    </row>
    <row r="237" s="2" customFormat="1">
      <c r="A237" s="37"/>
      <c r="B237" s="38"/>
      <c r="C237" s="39"/>
      <c r="D237" s="230" t="s">
        <v>142</v>
      </c>
      <c r="E237" s="39"/>
      <c r="F237" s="231" t="s">
        <v>324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142</v>
      </c>
      <c r="AU237" s="16" t="s">
        <v>85</v>
      </c>
    </row>
    <row r="238" s="2" customFormat="1">
      <c r="A238" s="37"/>
      <c r="B238" s="38"/>
      <c r="C238" s="39"/>
      <c r="D238" s="230" t="s">
        <v>209</v>
      </c>
      <c r="E238" s="39"/>
      <c r="F238" s="267" t="s">
        <v>325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209</v>
      </c>
      <c r="AU238" s="16" t="s">
        <v>85</v>
      </c>
    </row>
    <row r="239" s="2" customFormat="1" ht="16.5" customHeight="1">
      <c r="A239" s="37"/>
      <c r="B239" s="38"/>
      <c r="C239" s="257" t="s">
        <v>320</v>
      </c>
      <c r="D239" s="257" t="s">
        <v>189</v>
      </c>
      <c r="E239" s="258" t="s">
        <v>328</v>
      </c>
      <c r="F239" s="259" t="s">
        <v>329</v>
      </c>
      <c r="G239" s="260" t="s">
        <v>151</v>
      </c>
      <c r="H239" s="261">
        <v>6.7999999999999998</v>
      </c>
      <c r="I239" s="262"/>
      <c r="J239" s="263">
        <f>ROUND(I239*H239,2)</f>
        <v>0</v>
      </c>
      <c r="K239" s="259" t="s">
        <v>139</v>
      </c>
      <c r="L239" s="264"/>
      <c r="M239" s="265" t="s">
        <v>1</v>
      </c>
      <c r="N239" s="266" t="s">
        <v>40</v>
      </c>
      <c r="O239" s="90"/>
      <c r="P239" s="226">
        <f>O239*H239</f>
        <v>0</v>
      </c>
      <c r="Q239" s="226">
        <v>0.050999999999999997</v>
      </c>
      <c r="R239" s="226">
        <f>Q239*H239</f>
        <v>0.34679999999999994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182</v>
      </c>
      <c r="AT239" s="228" t="s">
        <v>189</v>
      </c>
      <c r="AU239" s="228" t="s">
        <v>85</v>
      </c>
      <c r="AY239" s="16" t="s">
        <v>133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83</v>
      </c>
      <c r="BK239" s="229">
        <f>ROUND(I239*H239,2)</f>
        <v>0</v>
      </c>
      <c r="BL239" s="16" t="s">
        <v>140</v>
      </c>
      <c r="BM239" s="228" t="s">
        <v>652</v>
      </c>
    </row>
    <row r="240" s="2" customFormat="1">
      <c r="A240" s="37"/>
      <c r="B240" s="38"/>
      <c r="C240" s="39"/>
      <c r="D240" s="230" t="s">
        <v>142</v>
      </c>
      <c r="E240" s="39"/>
      <c r="F240" s="231" t="s">
        <v>329</v>
      </c>
      <c r="G240" s="39"/>
      <c r="H240" s="39"/>
      <c r="I240" s="232"/>
      <c r="J240" s="39"/>
      <c r="K240" s="39"/>
      <c r="L240" s="43"/>
      <c r="M240" s="233"/>
      <c r="N240" s="23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142</v>
      </c>
      <c r="AU240" s="16" t="s">
        <v>85</v>
      </c>
    </row>
    <row r="241" s="2" customFormat="1">
      <c r="A241" s="37"/>
      <c r="B241" s="38"/>
      <c r="C241" s="39"/>
      <c r="D241" s="230" t="s">
        <v>209</v>
      </c>
      <c r="E241" s="39"/>
      <c r="F241" s="267" t="s">
        <v>331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209</v>
      </c>
      <c r="AU241" s="16" t="s">
        <v>85</v>
      </c>
    </row>
    <row r="242" s="12" customFormat="1" ht="22.8" customHeight="1">
      <c r="A242" s="12"/>
      <c r="B242" s="201"/>
      <c r="C242" s="202"/>
      <c r="D242" s="203" t="s">
        <v>74</v>
      </c>
      <c r="E242" s="215" t="s">
        <v>140</v>
      </c>
      <c r="F242" s="215" t="s">
        <v>332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SUM(P243:P276)</f>
        <v>0</v>
      </c>
      <c r="Q242" s="209"/>
      <c r="R242" s="210">
        <f>SUM(R243:R276)</f>
        <v>8.9354982499999984</v>
      </c>
      <c r="S242" s="209"/>
      <c r="T242" s="211">
        <f>SUM(T243:T276)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83</v>
      </c>
      <c r="AT242" s="213" t="s">
        <v>74</v>
      </c>
      <c r="AU242" s="213" t="s">
        <v>83</v>
      </c>
      <c r="AY242" s="212" t="s">
        <v>133</v>
      </c>
      <c r="BK242" s="214">
        <f>SUM(BK243:BK276)</f>
        <v>0</v>
      </c>
    </row>
    <row r="243" s="2" customFormat="1" ht="21.75" customHeight="1">
      <c r="A243" s="37"/>
      <c r="B243" s="38"/>
      <c r="C243" s="217" t="s">
        <v>327</v>
      </c>
      <c r="D243" s="217" t="s">
        <v>135</v>
      </c>
      <c r="E243" s="218" t="s">
        <v>334</v>
      </c>
      <c r="F243" s="219" t="s">
        <v>335</v>
      </c>
      <c r="G243" s="220" t="s">
        <v>168</v>
      </c>
      <c r="H243" s="221">
        <v>4.5759999999999996</v>
      </c>
      <c r="I243" s="222"/>
      <c r="J243" s="223">
        <f>ROUND(I243*H243,2)</f>
        <v>0</v>
      </c>
      <c r="K243" s="219" t="s">
        <v>139</v>
      </c>
      <c r="L243" s="43"/>
      <c r="M243" s="224" t="s">
        <v>1</v>
      </c>
      <c r="N243" s="225" t="s">
        <v>40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140</v>
      </c>
      <c r="AT243" s="228" t="s">
        <v>135</v>
      </c>
      <c r="AU243" s="228" t="s">
        <v>85</v>
      </c>
      <c r="AY243" s="16" t="s">
        <v>133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83</v>
      </c>
      <c r="BK243" s="229">
        <f>ROUND(I243*H243,2)</f>
        <v>0</v>
      </c>
      <c r="BL243" s="16" t="s">
        <v>140</v>
      </c>
      <c r="BM243" s="228" t="s">
        <v>653</v>
      </c>
    </row>
    <row r="244" s="2" customFormat="1">
      <c r="A244" s="37"/>
      <c r="B244" s="38"/>
      <c r="C244" s="39"/>
      <c r="D244" s="230" t="s">
        <v>142</v>
      </c>
      <c r="E244" s="39"/>
      <c r="F244" s="231" t="s">
        <v>337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142</v>
      </c>
      <c r="AU244" s="16" t="s">
        <v>85</v>
      </c>
    </row>
    <row r="245" s="13" customFormat="1">
      <c r="A245" s="13"/>
      <c r="B245" s="235"/>
      <c r="C245" s="236"/>
      <c r="D245" s="230" t="s">
        <v>171</v>
      </c>
      <c r="E245" s="237" t="s">
        <v>1</v>
      </c>
      <c r="F245" s="238" t="s">
        <v>654</v>
      </c>
      <c r="G245" s="236"/>
      <c r="H245" s="239">
        <v>4.3559999999999999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171</v>
      </c>
      <c r="AU245" s="245" t="s">
        <v>85</v>
      </c>
      <c r="AV245" s="13" t="s">
        <v>85</v>
      </c>
      <c r="AW245" s="13" t="s">
        <v>31</v>
      </c>
      <c r="AX245" s="13" t="s">
        <v>75</v>
      </c>
      <c r="AY245" s="245" t="s">
        <v>133</v>
      </c>
    </row>
    <row r="246" s="13" customFormat="1">
      <c r="A246" s="13"/>
      <c r="B246" s="235"/>
      <c r="C246" s="236"/>
      <c r="D246" s="230" t="s">
        <v>171</v>
      </c>
      <c r="E246" s="237" t="s">
        <v>1</v>
      </c>
      <c r="F246" s="238" t="s">
        <v>655</v>
      </c>
      <c r="G246" s="236"/>
      <c r="H246" s="239">
        <v>0.22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171</v>
      </c>
      <c r="AU246" s="245" t="s">
        <v>85</v>
      </c>
      <c r="AV246" s="13" t="s">
        <v>85</v>
      </c>
      <c r="AW246" s="13" t="s">
        <v>31</v>
      </c>
      <c r="AX246" s="13" t="s">
        <v>75</v>
      </c>
      <c r="AY246" s="245" t="s">
        <v>133</v>
      </c>
    </row>
    <row r="247" s="14" customFormat="1">
      <c r="A247" s="14"/>
      <c r="B247" s="246"/>
      <c r="C247" s="247"/>
      <c r="D247" s="230" t="s">
        <v>171</v>
      </c>
      <c r="E247" s="248" t="s">
        <v>1</v>
      </c>
      <c r="F247" s="249" t="s">
        <v>175</v>
      </c>
      <c r="G247" s="247"/>
      <c r="H247" s="250">
        <v>4.5759999999999996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171</v>
      </c>
      <c r="AU247" s="256" t="s">
        <v>85</v>
      </c>
      <c r="AV247" s="14" t="s">
        <v>140</v>
      </c>
      <c r="AW247" s="14" t="s">
        <v>31</v>
      </c>
      <c r="AX247" s="14" t="s">
        <v>83</v>
      </c>
      <c r="AY247" s="256" t="s">
        <v>133</v>
      </c>
    </row>
    <row r="248" s="2" customFormat="1" ht="24.15" customHeight="1">
      <c r="A248" s="37"/>
      <c r="B248" s="38"/>
      <c r="C248" s="217" t="s">
        <v>333</v>
      </c>
      <c r="D248" s="217" t="s">
        <v>135</v>
      </c>
      <c r="E248" s="218" t="s">
        <v>341</v>
      </c>
      <c r="F248" s="219" t="s">
        <v>342</v>
      </c>
      <c r="G248" s="220" t="s">
        <v>138</v>
      </c>
      <c r="H248" s="221">
        <v>5.7000000000000002</v>
      </c>
      <c r="I248" s="222"/>
      <c r="J248" s="223">
        <f>ROUND(I248*H248,2)</f>
        <v>0</v>
      </c>
      <c r="K248" s="219" t="s">
        <v>139</v>
      </c>
      <c r="L248" s="43"/>
      <c r="M248" s="224" t="s">
        <v>1</v>
      </c>
      <c r="N248" s="225" t="s">
        <v>40</v>
      </c>
      <c r="O248" s="90"/>
      <c r="P248" s="226">
        <f>O248*H248</f>
        <v>0</v>
      </c>
      <c r="Q248" s="226">
        <v>0.01787</v>
      </c>
      <c r="R248" s="226">
        <f>Q248*H248</f>
        <v>0.10185900000000001</v>
      </c>
      <c r="S248" s="226">
        <v>0</v>
      </c>
      <c r="T248" s="227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8" t="s">
        <v>140</v>
      </c>
      <c r="AT248" s="228" t="s">
        <v>135</v>
      </c>
      <c r="AU248" s="228" t="s">
        <v>85</v>
      </c>
      <c r="AY248" s="16" t="s">
        <v>133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6" t="s">
        <v>83</v>
      </c>
      <c r="BK248" s="229">
        <f>ROUND(I248*H248,2)</f>
        <v>0</v>
      </c>
      <c r="BL248" s="16" t="s">
        <v>140</v>
      </c>
      <c r="BM248" s="228" t="s">
        <v>656</v>
      </c>
    </row>
    <row r="249" s="2" customFormat="1">
      <c r="A249" s="37"/>
      <c r="B249" s="38"/>
      <c r="C249" s="39"/>
      <c r="D249" s="230" t="s">
        <v>142</v>
      </c>
      <c r="E249" s="39"/>
      <c r="F249" s="231" t="s">
        <v>344</v>
      </c>
      <c r="G249" s="39"/>
      <c r="H249" s="39"/>
      <c r="I249" s="232"/>
      <c r="J249" s="39"/>
      <c r="K249" s="39"/>
      <c r="L249" s="43"/>
      <c r="M249" s="233"/>
      <c r="N249" s="234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142</v>
      </c>
      <c r="AU249" s="16" t="s">
        <v>85</v>
      </c>
    </row>
    <row r="250" s="13" customFormat="1">
      <c r="A250" s="13"/>
      <c r="B250" s="235"/>
      <c r="C250" s="236"/>
      <c r="D250" s="230" t="s">
        <v>171</v>
      </c>
      <c r="E250" s="237" t="s">
        <v>1</v>
      </c>
      <c r="F250" s="238" t="s">
        <v>657</v>
      </c>
      <c r="G250" s="236"/>
      <c r="H250" s="239">
        <v>2.0209999999999999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171</v>
      </c>
      <c r="AU250" s="245" t="s">
        <v>85</v>
      </c>
      <c r="AV250" s="13" t="s">
        <v>85</v>
      </c>
      <c r="AW250" s="13" t="s">
        <v>31</v>
      </c>
      <c r="AX250" s="13" t="s">
        <v>75</v>
      </c>
      <c r="AY250" s="245" t="s">
        <v>133</v>
      </c>
    </row>
    <row r="251" s="13" customFormat="1">
      <c r="A251" s="13"/>
      <c r="B251" s="235"/>
      <c r="C251" s="236"/>
      <c r="D251" s="230" t="s">
        <v>171</v>
      </c>
      <c r="E251" s="237" t="s">
        <v>1</v>
      </c>
      <c r="F251" s="238" t="s">
        <v>658</v>
      </c>
      <c r="G251" s="236"/>
      <c r="H251" s="239">
        <v>3.6789999999999998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171</v>
      </c>
      <c r="AU251" s="245" t="s">
        <v>85</v>
      </c>
      <c r="AV251" s="13" t="s">
        <v>85</v>
      </c>
      <c r="AW251" s="13" t="s">
        <v>31</v>
      </c>
      <c r="AX251" s="13" t="s">
        <v>75</v>
      </c>
      <c r="AY251" s="245" t="s">
        <v>133</v>
      </c>
    </row>
    <row r="252" s="14" customFormat="1">
      <c r="A252" s="14"/>
      <c r="B252" s="246"/>
      <c r="C252" s="247"/>
      <c r="D252" s="230" t="s">
        <v>171</v>
      </c>
      <c r="E252" s="248" t="s">
        <v>1</v>
      </c>
      <c r="F252" s="249" t="s">
        <v>175</v>
      </c>
      <c r="G252" s="247"/>
      <c r="H252" s="250">
        <v>5.6999999999999993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171</v>
      </c>
      <c r="AU252" s="256" t="s">
        <v>85</v>
      </c>
      <c r="AV252" s="14" t="s">
        <v>140</v>
      </c>
      <c r="AW252" s="14" t="s">
        <v>31</v>
      </c>
      <c r="AX252" s="14" t="s">
        <v>83</v>
      </c>
      <c r="AY252" s="256" t="s">
        <v>133</v>
      </c>
    </row>
    <row r="253" s="2" customFormat="1" ht="24.15" customHeight="1">
      <c r="A253" s="37"/>
      <c r="B253" s="38"/>
      <c r="C253" s="217" t="s">
        <v>340</v>
      </c>
      <c r="D253" s="217" t="s">
        <v>135</v>
      </c>
      <c r="E253" s="218" t="s">
        <v>347</v>
      </c>
      <c r="F253" s="219" t="s">
        <v>348</v>
      </c>
      <c r="G253" s="220" t="s">
        <v>138</v>
      </c>
      <c r="H253" s="221">
        <v>5.7000000000000002</v>
      </c>
      <c r="I253" s="222"/>
      <c r="J253" s="223">
        <f>ROUND(I253*H253,2)</f>
        <v>0</v>
      </c>
      <c r="K253" s="219" t="s">
        <v>139</v>
      </c>
      <c r="L253" s="43"/>
      <c r="M253" s="224" t="s">
        <v>1</v>
      </c>
      <c r="N253" s="225" t="s">
        <v>40</v>
      </c>
      <c r="O253" s="9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140</v>
      </c>
      <c r="AT253" s="228" t="s">
        <v>135</v>
      </c>
      <c r="AU253" s="228" t="s">
        <v>85</v>
      </c>
      <c r="AY253" s="16" t="s">
        <v>133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83</v>
      </c>
      <c r="BK253" s="229">
        <f>ROUND(I253*H253,2)</f>
        <v>0</v>
      </c>
      <c r="BL253" s="16" t="s">
        <v>140</v>
      </c>
      <c r="BM253" s="228" t="s">
        <v>659</v>
      </c>
    </row>
    <row r="254" s="2" customFormat="1">
      <c r="A254" s="37"/>
      <c r="B254" s="38"/>
      <c r="C254" s="39"/>
      <c r="D254" s="230" t="s">
        <v>142</v>
      </c>
      <c r="E254" s="39"/>
      <c r="F254" s="231" t="s">
        <v>350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142</v>
      </c>
      <c r="AU254" s="16" t="s">
        <v>85</v>
      </c>
    </row>
    <row r="255" s="2" customFormat="1" ht="21.75" customHeight="1">
      <c r="A255" s="37"/>
      <c r="B255" s="38"/>
      <c r="C255" s="217" t="s">
        <v>346</v>
      </c>
      <c r="D255" s="217" t="s">
        <v>135</v>
      </c>
      <c r="E255" s="218" t="s">
        <v>352</v>
      </c>
      <c r="F255" s="219" t="s">
        <v>353</v>
      </c>
      <c r="G255" s="220" t="s">
        <v>192</v>
      </c>
      <c r="H255" s="221">
        <v>0.58999999999999997</v>
      </c>
      <c r="I255" s="222"/>
      <c r="J255" s="223">
        <f>ROUND(I255*H255,2)</f>
        <v>0</v>
      </c>
      <c r="K255" s="219" t="s">
        <v>139</v>
      </c>
      <c r="L255" s="43"/>
      <c r="M255" s="224" t="s">
        <v>1</v>
      </c>
      <c r="N255" s="225" t="s">
        <v>40</v>
      </c>
      <c r="O255" s="90"/>
      <c r="P255" s="226">
        <f>O255*H255</f>
        <v>0</v>
      </c>
      <c r="Q255" s="226">
        <v>1.0492699999999999</v>
      </c>
      <c r="R255" s="226">
        <f>Q255*H255</f>
        <v>0.61906929999999993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140</v>
      </c>
      <c r="AT255" s="228" t="s">
        <v>135</v>
      </c>
      <c r="AU255" s="228" t="s">
        <v>85</v>
      </c>
      <c r="AY255" s="16" t="s">
        <v>133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83</v>
      </c>
      <c r="BK255" s="229">
        <f>ROUND(I255*H255,2)</f>
        <v>0</v>
      </c>
      <c r="BL255" s="16" t="s">
        <v>140</v>
      </c>
      <c r="BM255" s="228" t="s">
        <v>660</v>
      </c>
    </row>
    <row r="256" s="2" customFormat="1">
      <c r="A256" s="37"/>
      <c r="B256" s="38"/>
      <c r="C256" s="39"/>
      <c r="D256" s="230" t="s">
        <v>142</v>
      </c>
      <c r="E256" s="39"/>
      <c r="F256" s="231" t="s">
        <v>355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142</v>
      </c>
      <c r="AU256" s="16" t="s">
        <v>85</v>
      </c>
    </row>
    <row r="257" s="13" customFormat="1">
      <c r="A257" s="13"/>
      <c r="B257" s="235"/>
      <c r="C257" s="236"/>
      <c r="D257" s="230" t="s">
        <v>171</v>
      </c>
      <c r="E257" s="237" t="s">
        <v>1</v>
      </c>
      <c r="F257" s="238" t="s">
        <v>661</v>
      </c>
      <c r="G257" s="236"/>
      <c r="H257" s="239">
        <v>0.58999999999999997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171</v>
      </c>
      <c r="AU257" s="245" t="s">
        <v>85</v>
      </c>
      <c r="AV257" s="13" t="s">
        <v>85</v>
      </c>
      <c r="AW257" s="13" t="s">
        <v>31</v>
      </c>
      <c r="AX257" s="13" t="s">
        <v>83</v>
      </c>
      <c r="AY257" s="245" t="s">
        <v>133</v>
      </c>
    </row>
    <row r="258" s="2" customFormat="1" ht="21.75" customHeight="1">
      <c r="A258" s="37"/>
      <c r="B258" s="38"/>
      <c r="C258" s="217" t="s">
        <v>351</v>
      </c>
      <c r="D258" s="217" t="s">
        <v>135</v>
      </c>
      <c r="E258" s="218" t="s">
        <v>358</v>
      </c>
      <c r="F258" s="219" t="s">
        <v>359</v>
      </c>
      <c r="G258" s="220" t="s">
        <v>192</v>
      </c>
      <c r="H258" s="221">
        <v>0.17100000000000001</v>
      </c>
      <c r="I258" s="222"/>
      <c r="J258" s="223">
        <f>ROUND(I258*H258,2)</f>
        <v>0</v>
      </c>
      <c r="K258" s="219" t="s">
        <v>139</v>
      </c>
      <c r="L258" s="43"/>
      <c r="M258" s="224" t="s">
        <v>1</v>
      </c>
      <c r="N258" s="225" t="s">
        <v>40</v>
      </c>
      <c r="O258" s="90"/>
      <c r="P258" s="226">
        <f>O258*H258</f>
        <v>0</v>
      </c>
      <c r="Q258" s="226">
        <v>1.09687</v>
      </c>
      <c r="R258" s="226">
        <f>Q258*H258</f>
        <v>0.18756477000000002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140</v>
      </c>
      <c r="AT258" s="228" t="s">
        <v>135</v>
      </c>
      <c r="AU258" s="228" t="s">
        <v>85</v>
      </c>
      <c r="AY258" s="16" t="s">
        <v>133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83</v>
      </c>
      <c r="BK258" s="229">
        <f>ROUND(I258*H258,2)</f>
        <v>0</v>
      </c>
      <c r="BL258" s="16" t="s">
        <v>140</v>
      </c>
      <c r="BM258" s="228" t="s">
        <v>662</v>
      </c>
    </row>
    <row r="259" s="2" customFormat="1">
      <c r="A259" s="37"/>
      <c r="B259" s="38"/>
      <c r="C259" s="39"/>
      <c r="D259" s="230" t="s">
        <v>142</v>
      </c>
      <c r="E259" s="39"/>
      <c r="F259" s="231" t="s">
        <v>361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142</v>
      </c>
      <c r="AU259" s="16" t="s">
        <v>85</v>
      </c>
    </row>
    <row r="260" s="13" customFormat="1">
      <c r="A260" s="13"/>
      <c r="B260" s="235"/>
      <c r="C260" s="236"/>
      <c r="D260" s="230" t="s">
        <v>171</v>
      </c>
      <c r="E260" s="237" t="s">
        <v>1</v>
      </c>
      <c r="F260" s="238" t="s">
        <v>362</v>
      </c>
      <c r="G260" s="236"/>
      <c r="H260" s="239">
        <v>0.17100000000000001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171</v>
      </c>
      <c r="AU260" s="245" t="s">
        <v>85</v>
      </c>
      <c r="AV260" s="13" t="s">
        <v>85</v>
      </c>
      <c r="AW260" s="13" t="s">
        <v>31</v>
      </c>
      <c r="AX260" s="13" t="s">
        <v>83</v>
      </c>
      <c r="AY260" s="245" t="s">
        <v>133</v>
      </c>
    </row>
    <row r="261" s="2" customFormat="1" ht="24.15" customHeight="1">
      <c r="A261" s="37"/>
      <c r="B261" s="38"/>
      <c r="C261" s="217" t="s">
        <v>357</v>
      </c>
      <c r="D261" s="217" t="s">
        <v>135</v>
      </c>
      <c r="E261" s="218" t="s">
        <v>364</v>
      </c>
      <c r="F261" s="219" t="s">
        <v>365</v>
      </c>
      <c r="G261" s="220" t="s">
        <v>138</v>
      </c>
      <c r="H261" s="221">
        <v>14.521000000000001</v>
      </c>
      <c r="I261" s="222"/>
      <c r="J261" s="223">
        <f>ROUND(I261*H261,2)</f>
        <v>0</v>
      </c>
      <c r="K261" s="219" t="s">
        <v>139</v>
      </c>
      <c r="L261" s="43"/>
      <c r="M261" s="224" t="s">
        <v>1</v>
      </c>
      <c r="N261" s="225" t="s">
        <v>40</v>
      </c>
      <c r="O261" s="90"/>
      <c r="P261" s="226">
        <f>O261*H261</f>
        <v>0</v>
      </c>
      <c r="Q261" s="226">
        <v>0.00097999999999999997</v>
      </c>
      <c r="R261" s="226">
        <f>Q261*H261</f>
        <v>0.01423058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140</v>
      </c>
      <c r="AT261" s="228" t="s">
        <v>135</v>
      </c>
      <c r="AU261" s="228" t="s">
        <v>85</v>
      </c>
      <c r="AY261" s="16" t="s">
        <v>133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83</v>
      </c>
      <c r="BK261" s="229">
        <f>ROUND(I261*H261,2)</f>
        <v>0</v>
      </c>
      <c r="BL261" s="16" t="s">
        <v>140</v>
      </c>
      <c r="BM261" s="228" t="s">
        <v>663</v>
      </c>
    </row>
    <row r="262" s="2" customFormat="1">
      <c r="A262" s="37"/>
      <c r="B262" s="38"/>
      <c r="C262" s="39"/>
      <c r="D262" s="230" t="s">
        <v>142</v>
      </c>
      <c r="E262" s="39"/>
      <c r="F262" s="231" t="s">
        <v>367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142</v>
      </c>
      <c r="AU262" s="16" t="s">
        <v>85</v>
      </c>
    </row>
    <row r="263" s="13" customFormat="1">
      <c r="A263" s="13"/>
      <c r="B263" s="235"/>
      <c r="C263" s="236"/>
      <c r="D263" s="230" t="s">
        <v>171</v>
      </c>
      <c r="E263" s="237" t="s">
        <v>1</v>
      </c>
      <c r="F263" s="238" t="s">
        <v>599</v>
      </c>
      <c r="G263" s="236"/>
      <c r="H263" s="239">
        <v>14.521000000000001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171</v>
      </c>
      <c r="AU263" s="245" t="s">
        <v>85</v>
      </c>
      <c r="AV263" s="13" t="s">
        <v>85</v>
      </c>
      <c r="AW263" s="13" t="s">
        <v>31</v>
      </c>
      <c r="AX263" s="13" t="s">
        <v>83</v>
      </c>
      <c r="AY263" s="245" t="s">
        <v>133</v>
      </c>
    </row>
    <row r="264" s="2" customFormat="1" ht="16.5" customHeight="1">
      <c r="A264" s="37"/>
      <c r="B264" s="38"/>
      <c r="C264" s="257" t="s">
        <v>363</v>
      </c>
      <c r="D264" s="257" t="s">
        <v>189</v>
      </c>
      <c r="E264" s="258" t="s">
        <v>370</v>
      </c>
      <c r="F264" s="259" t="s">
        <v>371</v>
      </c>
      <c r="G264" s="260" t="s">
        <v>138</v>
      </c>
      <c r="H264" s="261">
        <v>15.973000000000001</v>
      </c>
      <c r="I264" s="262"/>
      <c r="J264" s="263">
        <f>ROUND(I264*H264,2)</f>
        <v>0</v>
      </c>
      <c r="K264" s="259" t="s">
        <v>139</v>
      </c>
      <c r="L264" s="264"/>
      <c r="M264" s="265" t="s">
        <v>1</v>
      </c>
      <c r="N264" s="266" t="s">
        <v>40</v>
      </c>
      <c r="O264" s="90"/>
      <c r="P264" s="226">
        <f>O264*H264</f>
        <v>0</v>
      </c>
      <c r="Q264" s="226">
        <v>0.0099000000000000008</v>
      </c>
      <c r="R264" s="226">
        <f>Q264*H264</f>
        <v>0.15813270000000002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182</v>
      </c>
      <c r="AT264" s="228" t="s">
        <v>189</v>
      </c>
      <c r="AU264" s="228" t="s">
        <v>85</v>
      </c>
      <c r="AY264" s="16" t="s">
        <v>133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83</v>
      </c>
      <c r="BK264" s="229">
        <f>ROUND(I264*H264,2)</f>
        <v>0</v>
      </c>
      <c r="BL264" s="16" t="s">
        <v>140</v>
      </c>
      <c r="BM264" s="228" t="s">
        <v>664</v>
      </c>
    </row>
    <row r="265" s="2" customFormat="1">
      <c r="A265" s="37"/>
      <c r="B265" s="38"/>
      <c r="C265" s="39"/>
      <c r="D265" s="230" t="s">
        <v>142</v>
      </c>
      <c r="E265" s="39"/>
      <c r="F265" s="231" t="s">
        <v>371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142</v>
      </c>
      <c r="AU265" s="16" t="s">
        <v>85</v>
      </c>
    </row>
    <row r="266" s="13" customFormat="1">
      <c r="A266" s="13"/>
      <c r="B266" s="235"/>
      <c r="C266" s="236"/>
      <c r="D266" s="230" t="s">
        <v>171</v>
      </c>
      <c r="E266" s="236"/>
      <c r="F266" s="238" t="s">
        <v>665</v>
      </c>
      <c r="G266" s="236"/>
      <c r="H266" s="239">
        <v>15.973000000000001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171</v>
      </c>
      <c r="AU266" s="245" t="s">
        <v>85</v>
      </c>
      <c r="AV266" s="13" t="s">
        <v>85</v>
      </c>
      <c r="AW266" s="13" t="s">
        <v>4</v>
      </c>
      <c r="AX266" s="13" t="s">
        <v>83</v>
      </c>
      <c r="AY266" s="245" t="s">
        <v>133</v>
      </c>
    </row>
    <row r="267" s="2" customFormat="1" ht="24.15" customHeight="1">
      <c r="A267" s="37"/>
      <c r="B267" s="38"/>
      <c r="C267" s="217" t="s">
        <v>369</v>
      </c>
      <c r="D267" s="217" t="s">
        <v>135</v>
      </c>
      <c r="E267" s="218" t="s">
        <v>375</v>
      </c>
      <c r="F267" s="219" t="s">
        <v>376</v>
      </c>
      <c r="G267" s="220" t="s">
        <v>138</v>
      </c>
      <c r="H267" s="221">
        <v>12.324999999999999</v>
      </c>
      <c r="I267" s="222"/>
      <c r="J267" s="223">
        <f>ROUND(I267*H267,2)</f>
        <v>0</v>
      </c>
      <c r="K267" s="219" t="s">
        <v>139</v>
      </c>
      <c r="L267" s="43"/>
      <c r="M267" s="224" t="s">
        <v>1</v>
      </c>
      <c r="N267" s="225" t="s">
        <v>40</v>
      </c>
      <c r="O267" s="90"/>
      <c r="P267" s="226">
        <f>O267*H267</f>
        <v>0</v>
      </c>
      <c r="Q267" s="226">
        <v>0.13861999999999999</v>
      </c>
      <c r="R267" s="226">
        <f>Q267*H267</f>
        <v>1.7084914999999998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140</v>
      </c>
      <c r="AT267" s="228" t="s">
        <v>135</v>
      </c>
      <c r="AU267" s="228" t="s">
        <v>85</v>
      </c>
      <c r="AY267" s="16" t="s">
        <v>133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83</v>
      </c>
      <c r="BK267" s="229">
        <f>ROUND(I267*H267,2)</f>
        <v>0</v>
      </c>
      <c r="BL267" s="16" t="s">
        <v>140</v>
      </c>
      <c r="BM267" s="228" t="s">
        <v>666</v>
      </c>
    </row>
    <row r="268" s="2" customFormat="1">
      <c r="A268" s="37"/>
      <c r="B268" s="38"/>
      <c r="C268" s="39"/>
      <c r="D268" s="230" t="s">
        <v>142</v>
      </c>
      <c r="E268" s="39"/>
      <c r="F268" s="231" t="s">
        <v>378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142</v>
      </c>
      <c r="AU268" s="16" t="s">
        <v>85</v>
      </c>
    </row>
    <row r="269" s="13" customFormat="1">
      <c r="A269" s="13"/>
      <c r="B269" s="235"/>
      <c r="C269" s="236"/>
      <c r="D269" s="230" t="s">
        <v>171</v>
      </c>
      <c r="E269" s="237" t="s">
        <v>1</v>
      </c>
      <c r="F269" s="238" t="s">
        <v>667</v>
      </c>
      <c r="G269" s="236"/>
      <c r="H269" s="239">
        <v>12.324999999999999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171</v>
      </c>
      <c r="AU269" s="245" t="s">
        <v>85</v>
      </c>
      <c r="AV269" s="13" t="s">
        <v>85</v>
      </c>
      <c r="AW269" s="13" t="s">
        <v>31</v>
      </c>
      <c r="AX269" s="13" t="s">
        <v>83</v>
      </c>
      <c r="AY269" s="245" t="s">
        <v>133</v>
      </c>
    </row>
    <row r="270" s="2" customFormat="1" ht="24.15" customHeight="1">
      <c r="A270" s="37"/>
      <c r="B270" s="38"/>
      <c r="C270" s="217" t="s">
        <v>374</v>
      </c>
      <c r="D270" s="217" t="s">
        <v>135</v>
      </c>
      <c r="E270" s="218" t="s">
        <v>380</v>
      </c>
      <c r="F270" s="219" t="s">
        <v>381</v>
      </c>
      <c r="G270" s="220" t="s">
        <v>168</v>
      </c>
      <c r="H270" s="221">
        <v>2.8799999999999999</v>
      </c>
      <c r="I270" s="222"/>
      <c r="J270" s="223">
        <f>ROUND(I270*H270,2)</f>
        <v>0</v>
      </c>
      <c r="K270" s="219" t="s">
        <v>139</v>
      </c>
      <c r="L270" s="43"/>
      <c r="M270" s="224" t="s">
        <v>1</v>
      </c>
      <c r="N270" s="225" t="s">
        <v>40</v>
      </c>
      <c r="O270" s="90"/>
      <c r="P270" s="226">
        <f>O270*H270</f>
        <v>0</v>
      </c>
      <c r="Q270" s="226">
        <v>2.13408</v>
      </c>
      <c r="R270" s="226">
        <f>Q270*H270</f>
        <v>6.1461503999999998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140</v>
      </c>
      <c r="AT270" s="228" t="s">
        <v>135</v>
      </c>
      <c r="AU270" s="228" t="s">
        <v>85</v>
      </c>
      <c r="AY270" s="16" t="s">
        <v>133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83</v>
      </c>
      <c r="BK270" s="229">
        <f>ROUND(I270*H270,2)</f>
        <v>0</v>
      </c>
      <c r="BL270" s="16" t="s">
        <v>140</v>
      </c>
      <c r="BM270" s="228" t="s">
        <v>668</v>
      </c>
    </row>
    <row r="271" s="2" customFormat="1">
      <c r="A271" s="37"/>
      <c r="B271" s="38"/>
      <c r="C271" s="39"/>
      <c r="D271" s="230" t="s">
        <v>142</v>
      </c>
      <c r="E271" s="39"/>
      <c r="F271" s="231" t="s">
        <v>383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142</v>
      </c>
      <c r="AU271" s="16" t="s">
        <v>85</v>
      </c>
    </row>
    <row r="272" s="2" customFormat="1">
      <c r="A272" s="37"/>
      <c r="B272" s="38"/>
      <c r="C272" s="39"/>
      <c r="D272" s="230" t="s">
        <v>209</v>
      </c>
      <c r="E272" s="39"/>
      <c r="F272" s="267" t="s">
        <v>210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209</v>
      </c>
      <c r="AU272" s="16" t="s">
        <v>85</v>
      </c>
    </row>
    <row r="273" s="13" customFormat="1">
      <c r="A273" s="13"/>
      <c r="B273" s="235"/>
      <c r="C273" s="236"/>
      <c r="D273" s="230" t="s">
        <v>171</v>
      </c>
      <c r="E273" s="237" t="s">
        <v>1</v>
      </c>
      <c r="F273" s="238" t="s">
        <v>669</v>
      </c>
      <c r="G273" s="236"/>
      <c r="H273" s="239">
        <v>2.8799999999999999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171</v>
      </c>
      <c r="AU273" s="245" t="s">
        <v>85</v>
      </c>
      <c r="AV273" s="13" t="s">
        <v>85</v>
      </c>
      <c r="AW273" s="13" t="s">
        <v>31</v>
      </c>
      <c r="AX273" s="13" t="s">
        <v>83</v>
      </c>
      <c r="AY273" s="245" t="s">
        <v>133</v>
      </c>
    </row>
    <row r="274" s="2" customFormat="1" ht="24.15" customHeight="1">
      <c r="A274" s="37"/>
      <c r="B274" s="38"/>
      <c r="C274" s="217" t="s">
        <v>379</v>
      </c>
      <c r="D274" s="217" t="s">
        <v>135</v>
      </c>
      <c r="E274" s="218" t="s">
        <v>386</v>
      </c>
      <c r="F274" s="219" t="s">
        <v>387</v>
      </c>
      <c r="G274" s="220" t="s">
        <v>138</v>
      </c>
      <c r="H274" s="221">
        <v>14.4</v>
      </c>
      <c r="I274" s="222"/>
      <c r="J274" s="223">
        <f>ROUND(I274*H274,2)</f>
        <v>0</v>
      </c>
      <c r="K274" s="219" t="s">
        <v>139</v>
      </c>
      <c r="L274" s="43"/>
      <c r="M274" s="224" t="s">
        <v>1</v>
      </c>
      <c r="N274" s="225" t="s">
        <v>40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140</v>
      </c>
      <c r="AT274" s="228" t="s">
        <v>135</v>
      </c>
      <c r="AU274" s="228" t="s">
        <v>85</v>
      </c>
      <c r="AY274" s="16" t="s">
        <v>133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83</v>
      </c>
      <c r="BK274" s="229">
        <f>ROUND(I274*H274,2)</f>
        <v>0</v>
      </c>
      <c r="BL274" s="16" t="s">
        <v>140</v>
      </c>
      <c r="BM274" s="228" t="s">
        <v>670</v>
      </c>
    </row>
    <row r="275" s="2" customFormat="1">
      <c r="A275" s="37"/>
      <c r="B275" s="38"/>
      <c r="C275" s="39"/>
      <c r="D275" s="230" t="s">
        <v>142</v>
      </c>
      <c r="E275" s="39"/>
      <c r="F275" s="231" t="s">
        <v>389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142</v>
      </c>
      <c r="AU275" s="16" t="s">
        <v>85</v>
      </c>
    </row>
    <row r="276" s="13" customFormat="1">
      <c r="A276" s="13"/>
      <c r="B276" s="235"/>
      <c r="C276" s="236"/>
      <c r="D276" s="230" t="s">
        <v>171</v>
      </c>
      <c r="E276" s="237" t="s">
        <v>1</v>
      </c>
      <c r="F276" s="238" t="s">
        <v>671</v>
      </c>
      <c r="G276" s="236"/>
      <c r="H276" s="239">
        <v>14.4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171</v>
      </c>
      <c r="AU276" s="245" t="s">
        <v>85</v>
      </c>
      <c r="AV276" s="13" t="s">
        <v>85</v>
      </c>
      <c r="AW276" s="13" t="s">
        <v>31</v>
      </c>
      <c r="AX276" s="13" t="s">
        <v>83</v>
      </c>
      <c r="AY276" s="245" t="s">
        <v>133</v>
      </c>
    </row>
    <row r="277" s="12" customFormat="1" ht="22.8" customHeight="1">
      <c r="A277" s="12"/>
      <c r="B277" s="201"/>
      <c r="C277" s="202"/>
      <c r="D277" s="203" t="s">
        <v>74</v>
      </c>
      <c r="E277" s="215" t="s">
        <v>159</v>
      </c>
      <c r="F277" s="215" t="s">
        <v>390</v>
      </c>
      <c r="G277" s="202"/>
      <c r="H277" s="202"/>
      <c r="I277" s="205"/>
      <c r="J277" s="216">
        <f>BK277</f>
        <v>0</v>
      </c>
      <c r="K277" s="202"/>
      <c r="L277" s="207"/>
      <c r="M277" s="208"/>
      <c r="N277" s="209"/>
      <c r="O277" s="209"/>
      <c r="P277" s="210">
        <f>SUM(P278:P290)</f>
        <v>0</v>
      </c>
      <c r="Q277" s="209"/>
      <c r="R277" s="210">
        <f>SUM(R278:R290)</f>
        <v>0</v>
      </c>
      <c r="S277" s="209"/>
      <c r="T277" s="211">
        <f>SUM(T278:T290)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2" t="s">
        <v>83</v>
      </c>
      <c r="AT277" s="213" t="s">
        <v>74</v>
      </c>
      <c r="AU277" s="213" t="s">
        <v>83</v>
      </c>
      <c r="AY277" s="212" t="s">
        <v>133</v>
      </c>
      <c r="BK277" s="214">
        <f>SUM(BK278:BK290)</f>
        <v>0</v>
      </c>
    </row>
    <row r="278" s="2" customFormat="1" ht="21.75" customHeight="1">
      <c r="A278" s="37"/>
      <c r="B278" s="38"/>
      <c r="C278" s="217" t="s">
        <v>385</v>
      </c>
      <c r="D278" s="217" t="s">
        <v>135</v>
      </c>
      <c r="E278" s="218" t="s">
        <v>392</v>
      </c>
      <c r="F278" s="219" t="s">
        <v>393</v>
      </c>
      <c r="G278" s="220" t="s">
        <v>138</v>
      </c>
      <c r="H278" s="221">
        <v>15.4</v>
      </c>
      <c r="I278" s="222"/>
      <c r="J278" s="223">
        <f>ROUND(I278*H278,2)</f>
        <v>0</v>
      </c>
      <c r="K278" s="219" t="s">
        <v>139</v>
      </c>
      <c r="L278" s="43"/>
      <c r="M278" s="224" t="s">
        <v>1</v>
      </c>
      <c r="N278" s="225" t="s">
        <v>40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140</v>
      </c>
      <c r="AT278" s="228" t="s">
        <v>135</v>
      </c>
      <c r="AU278" s="228" t="s">
        <v>85</v>
      </c>
      <c r="AY278" s="16" t="s">
        <v>133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83</v>
      </c>
      <c r="BK278" s="229">
        <f>ROUND(I278*H278,2)</f>
        <v>0</v>
      </c>
      <c r="BL278" s="16" t="s">
        <v>140</v>
      </c>
      <c r="BM278" s="228" t="s">
        <v>672</v>
      </c>
    </row>
    <row r="279" s="2" customFormat="1">
      <c r="A279" s="37"/>
      <c r="B279" s="38"/>
      <c r="C279" s="39"/>
      <c r="D279" s="230" t="s">
        <v>142</v>
      </c>
      <c r="E279" s="39"/>
      <c r="F279" s="231" t="s">
        <v>395</v>
      </c>
      <c r="G279" s="39"/>
      <c r="H279" s="39"/>
      <c r="I279" s="232"/>
      <c r="J279" s="39"/>
      <c r="K279" s="39"/>
      <c r="L279" s="43"/>
      <c r="M279" s="233"/>
      <c r="N279" s="23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142</v>
      </c>
      <c r="AU279" s="16" t="s">
        <v>85</v>
      </c>
    </row>
    <row r="280" s="13" customFormat="1">
      <c r="A280" s="13"/>
      <c r="B280" s="235"/>
      <c r="C280" s="236"/>
      <c r="D280" s="230" t="s">
        <v>171</v>
      </c>
      <c r="E280" s="237" t="s">
        <v>1</v>
      </c>
      <c r="F280" s="238" t="s">
        <v>597</v>
      </c>
      <c r="G280" s="236"/>
      <c r="H280" s="239">
        <v>6.5999999999999996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171</v>
      </c>
      <c r="AU280" s="245" t="s">
        <v>85</v>
      </c>
      <c r="AV280" s="13" t="s">
        <v>85</v>
      </c>
      <c r="AW280" s="13" t="s">
        <v>31</v>
      </c>
      <c r="AX280" s="13" t="s">
        <v>75</v>
      </c>
      <c r="AY280" s="245" t="s">
        <v>133</v>
      </c>
    </row>
    <row r="281" s="13" customFormat="1">
      <c r="A281" s="13"/>
      <c r="B281" s="235"/>
      <c r="C281" s="236"/>
      <c r="D281" s="230" t="s">
        <v>171</v>
      </c>
      <c r="E281" s="237" t="s">
        <v>1</v>
      </c>
      <c r="F281" s="238" t="s">
        <v>598</v>
      </c>
      <c r="G281" s="236"/>
      <c r="H281" s="239">
        <v>8.8000000000000007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171</v>
      </c>
      <c r="AU281" s="245" t="s">
        <v>85</v>
      </c>
      <c r="AV281" s="13" t="s">
        <v>85</v>
      </c>
      <c r="AW281" s="13" t="s">
        <v>31</v>
      </c>
      <c r="AX281" s="13" t="s">
        <v>75</v>
      </c>
      <c r="AY281" s="245" t="s">
        <v>133</v>
      </c>
    </row>
    <row r="282" s="14" customFormat="1">
      <c r="A282" s="14"/>
      <c r="B282" s="246"/>
      <c r="C282" s="247"/>
      <c r="D282" s="230" t="s">
        <v>171</v>
      </c>
      <c r="E282" s="248" t="s">
        <v>1</v>
      </c>
      <c r="F282" s="249" t="s">
        <v>175</v>
      </c>
      <c r="G282" s="247"/>
      <c r="H282" s="250">
        <v>15.4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171</v>
      </c>
      <c r="AU282" s="256" t="s">
        <v>85</v>
      </c>
      <c r="AV282" s="14" t="s">
        <v>140</v>
      </c>
      <c r="AW282" s="14" t="s">
        <v>31</v>
      </c>
      <c r="AX282" s="14" t="s">
        <v>83</v>
      </c>
      <c r="AY282" s="256" t="s">
        <v>133</v>
      </c>
    </row>
    <row r="283" s="2" customFormat="1" ht="24.15" customHeight="1">
      <c r="A283" s="37"/>
      <c r="B283" s="38"/>
      <c r="C283" s="217" t="s">
        <v>391</v>
      </c>
      <c r="D283" s="217" t="s">
        <v>135</v>
      </c>
      <c r="E283" s="218" t="s">
        <v>397</v>
      </c>
      <c r="F283" s="219" t="s">
        <v>398</v>
      </c>
      <c r="G283" s="220" t="s">
        <v>138</v>
      </c>
      <c r="H283" s="221">
        <v>15.4</v>
      </c>
      <c r="I283" s="222"/>
      <c r="J283" s="223">
        <f>ROUND(I283*H283,2)</f>
        <v>0</v>
      </c>
      <c r="K283" s="219" t="s">
        <v>139</v>
      </c>
      <c r="L283" s="43"/>
      <c r="M283" s="224" t="s">
        <v>1</v>
      </c>
      <c r="N283" s="225" t="s">
        <v>40</v>
      </c>
      <c r="O283" s="90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140</v>
      </c>
      <c r="AT283" s="228" t="s">
        <v>135</v>
      </c>
      <c r="AU283" s="228" t="s">
        <v>85</v>
      </c>
      <c r="AY283" s="16" t="s">
        <v>133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83</v>
      </c>
      <c r="BK283" s="229">
        <f>ROUND(I283*H283,2)</f>
        <v>0</v>
      </c>
      <c r="BL283" s="16" t="s">
        <v>140</v>
      </c>
      <c r="BM283" s="228" t="s">
        <v>673</v>
      </c>
    </row>
    <row r="284" s="2" customFormat="1">
      <c r="A284" s="37"/>
      <c r="B284" s="38"/>
      <c r="C284" s="39"/>
      <c r="D284" s="230" t="s">
        <v>142</v>
      </c>
      <c r="E284" s="39"/>
      <c r="F284" s="231" t="s">
        <v>400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142</v>
      </c>
      <c r="AU284" s="16" t="s">
        <v>85</v>
      </c>
    </row>
    <row r="285" s="2" customFormat="1" ht="21.75" customHeight="1">
      <c r="A285" s="37"/>
      <c r="B285" s="38"/>
      <c r="C285" s="217" t="s">
        <v>396</v>
      </c>
      <c r="D285" s="217" t="s">
        <v>135</v>
      </c>
      <c r="E285" s="218" t="s">
        <v>402</v>
      </c>
      <c r="F285" s="219" t="s">
        <v>403</v>
      </c>
      <c r="G285" s="220" t="s">
        <v>138</v>
      </c>
      <c r="H285" s="221">
        <v>29.210000000000001</v>
      </c>
      <c r="I285" s="222"/>
      <c r="J285" s="223">
        <f>ROUND(I285*H285,2)</f>
        <v>0</v>
      </c>
      <c r="K285" s="219" t="s">
        <v>139</v>
      </c>
      <c r="L285" s="43"/>
      <c r="M285" s="224" t="s">
        <v>1</v>
      </c>
      <c r="N285" s="225" t="s">
        <v>40</v>
      </c>
      <c r="O285" s="90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140</v>
      </c>
      <c r="AT285" s="228" t="s">
        <v>135</v>
      </c>
      <c r="AU285" s="228" t="s">
        <v>85</v>
      </c>
      <c r="AY285" s="16" t="s">
        <v>133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83</v>
      </c>
      <c r="BK285" s="229">
        <f>ROUND(I285*H285,2)</f>
        <v>0</v>
      </c>
      <c r="BL285" s="16" t="s">
        <v>140</v>
      </c>
      <c r="BM285" s="228" t="s">
        <v>674</v>
      </c>
    </row>
    <row r="286" s="2" customFormat="1">
      <c r="A286" s="37"/>
      <c r="B286" s="38"/>
      <c r="C286" s="39"/>
      <c r="D286" s="230" t="s">
        <v>142</v>
      </c>
      <c r="E286" s="39"/>
      <c r="F286" s="231" t="s">
        <v>405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142</v>
      </c>
      <c r="AU286" s="16" t="s">
        <v>85</v>
      </c>
    </row>
    <row r="287" s="2" customFormat="1" ht="24.15" customHeight="1">
      <c r="A287" s="37"/>
      <c r="B287" s="38"/>
      <c r="C287" s="217" t="s">
        <v>401</v>
      </c>
      <c r="D287" s="217" t="s">
        <v>135</v>
      </c>
      <c r="E287" s="218" t="s">
        <v>407</v>
      </c>
      <c r="F287" s="219" t="s">
        <v>408</v>
      </c>
      <c r="G287" s="220" t="s">
        <v>138</v>
      </c>
      <c r="H287" s="221">
        <v>15.4</v>
      </c>
      <c r="I287" s="222"/>
      <c r="J287" s="223">
        <f>ROUND(I287*H287,2)</f>
        <v>0</v>
      </c>
      <c r="K287" s="219" t="s">
        <v>139</v>
      </c>
      <c r="L287" s="43"/>
      <c r="M287" s="224" t="s">
        <v>1</v>
      </c>
      <c r="N287" s="225" t="s">
        <v>40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140</v>
      </c>
      <c r="AT287" s="228" t="s">
        <v>135</v>
      </c>
      <c r="AU287" s="228" t="s">
        <v>85</v>
      </c>
      <c r="AY287" s="16" t="s">
        <v>133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83</v>
      </c>
      <c r="BK287" s="229">
        <f>ROUND(I287*H287,2)</f>
        <v>0</v>
      </c>
      <c r="BL287" s="16" t="s">
        <v>140</v>
      </c>
      <c r="BM287" s="228" t="s">
        <v>675</v>
      </c>
    </row>
    <row r="288" s="2" customFormat="1">
      <c r="A288" s="37"/>
      <c r="B288" s="38"/>
      <c r="C288" s="39"/>
      <c r="D288" s="230" t="s">
        <v>142</v>
      </c>
      <c r="E288" s="39"/>
      <c r="F288" s="231" t="s">
        <v>410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142</v>
      </c>
      <c r="AU288" s="16" t="s">
        <v>85</v>
      </c>
    </row>
    <row r="289" s="2" customFormat="1" ht="24.15" customHeight="1">
      <c r="A289" s="37"/>
      <c r="B289" s="38"/>
      <c r="C289" s="217" t="s">
        <v>406</v>
      </c>
      <c r="D289" s="217" t="s">
        <v>135</v>
      </c>
      <c r="E289" s="218" t="s">
        <v>412</v>
      </c>
      <c r="F289" s="219" t="s">
        <v>413</v>
      </c>
      <c r="G289" s="220" t="s">
        <v>138</v>
      </c>
      <c r="H289" s="221">
        <v>29.210000000000001</v>
      </c>
      <c r="I289" s="222"/>
      <c r="J289" s="223">
        <f>ROUND(I289*H289,2)</f>
        <v>0</v>
      </c>
      <c r="K289" s="219" t="s">
        <v>139</v>
      </c>
      <c r="L289" s="43"/>
      <c r="M289" s="224" t="s">
        <v>1</v>
      </c>
      <c r="N289" s="225" t="s">
        <v>40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140</v>
      </c>
      <c r="AT289" s="228" t="s">
        <v>135</v>
      </c>
      <c r="AU289" s="228" t="s">
        <v>85</v>
      </c>
      <c r="AY289" s="16" t="s">
        <v>133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83</v>
      </c>
      <c r="BK289" s="229">
        <f>ROUND(I289*H289,2)</f>
        <v>0</v>
      </c>
      <c r="BL289" s="16" t="s">
        <v>140</v>
      </c>
      <c r="BM289" s="228" t="s">
        <v>676</v>
      </c>
    </row>
    <row r="290" s="2" customFormat="1">
      <c r="A290" s="37"/>
      <c r="B290" s="38"/>
      <c r="C290" s="39"/>
      <c r="D290" s="230" t="s">
        <v>142</v>
      </c>
      <c r="E290" s="39"/>
      <c r="F290" s="231" t="s">
        <v>415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142</v>
      </c>
      <c r="AU290" s="16" t="s">
        <v>85</v>
      </c>
    </row>
    <row r="291" s="12" customFormat="1" ht="22.8" customHeight="1">
      <c r="A291" s="12"/>
      <c r="B291" s="201"/>
      <c r="C291" s="202"/>
      <c r="D291" s="203" t="s">
        <v>74</v>
      </c>
      <c r="E291" s="215" t="s">
        <v>182</v>
      </c>
      <c r="F291" s="215" t="s">
        <v>417</v>
      </c>
      <c r="G291" s="202"/>
      <c r="H291" s="202"/>
      <c r="I291" s="205"/>
      <c r="J291" s="216">
        <f>BK291</f>
        <v>0</v>
      </c>
      <c r="K291" s="202"/>
      <c r="L291" s="207"/>
      <c r="M291" s="208"/>
      <c r="N291" s="209"/>
      <c r="O291" s="209"/>
      <c r="P291" s="210">
        <f>SUM(P292:P296)</f>
        <v>0</v>
      </c>
      <c r="Q291" s="209"/>
      <c r="R291" s="210">
        <f>SUM(R292:R296)</f>
        <v>0.19005</v>
      </c>
      <c r="S291" s="209"/>
      <c r="T291" s="211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2" t="s">
        <v>83</v>
      </c>
      <c r="AT291" s="213" t="s">
        <v>74</v>
      </c>
      <c r="AU291" s="213" t="s">
        <v>83</v>
      </c>
      <c r="AY291" s="212" t="s">
        <v>133</v>
      </c>
      <c r="BK291" s="214">
        <f>SUM(BK292:BK296)</f>
        <v>0</v>
      </c>
    </row>
    <row r="292" s="2" customFormat="1" ht="37.8" customHeight="1">
      <c r="A292" s="37"/>
      <c r="B292" s="38"/>
      <c r="C292" s="217" t="s">
        <v>411</v>
      </c>
      <c r="D292" s="217" t="s">
        <v>135</v>
      </c>
      <c r="E292" s="218" t="s">
        <v>419</v>
      </c>
      <c r="F292" s="219" t="s">
        <v>420</v>
      </c>
      <c r="G292" s="220" t="s">
        <v>151</v>
      </c>
      <c r="H292" s="221">
        <v>1</v>
      </c>
      <c r="I292" s="222"/>
      <c r="J292" s="223">
        <f>ROUND(I292*H292,2)</f>
        <v>0</v>
      </c>
      <c r="K292" s="219" t="s">
        <v>139</v>
      </c>
      <c r="L292" s="43"/>
      <c r="M292" s="224" t="s">
        <v>1</v>
      </c>
      <c r="N292" s="225" t="s">
        <v>40</v>
      </c>
      <c r="O292" s="90"/>
      <c r="P292" s="226">
        <f>O292*H292</f>
        <v>0</v>
      </c>
      <c r="Q292" s="226">
        <v>0.00017000000000000001</v>
      </c>
      <c r="R292" s="226">
        <f>Q292*H292</f>
        <v>0.00017000000000000001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140</v>
      </c>
      <c r="AT292" s="228" t="s">
        <v>135</v>
      </c>
      <c r="AU292" s="228" t="s">
        <v>85</v>
      </c>
      <c r="AY292" s="16" t="s">
        <v>133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83</v>
      </c>
      <c r="BK292" s="229">
        <f>ROUND(I292*H292,2)</f>
        <v>0</v>
      </c>
      <c r="BL292" s="16" t="s">
        <v>140</v>
      </c>
      <c r="BM292" s="228" t="s">
        <v>677</v>
      </c>
    </row>
    <row r="293" s="2" customFormat="1">
      <c r="A293" s="37"/>
      <c r="B293" s="38"/>
      <c r="C293" s="39"/>
      <c r="D293" s="230" t="s">
        <v>142</v>
      </c>
      <c r="E293" s="39"/>
      <c r="F293" s="231" t="s">
        <v>422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142</v>
      </c>
      <c r="AU293" s="16" t="s">
        <v>85</v>
      </c>
    </row>
    <row r="294" s="2" customFormat="1" ht="16.5" customHeight="1">
      <c r="A294" s="37"/>
      <c r="B294" s="38"/>
      <c r="C294" s="257" t="s">
        <v>418</v>
      </c>
      <c r="D294" s="257" t="s">
        <v>189</v>
      </c>
      <c r="E294" s="258" t="s">
        <v>424</v>
      </c>
      <c r="F294" s="259" t="s">
        <v>425</v>
      </c>
      <c r="G294" s="260" t="s">
        <v>151</v>
      </c>
      <c r="H294" s="261">
        <v>1.01</v>
      </c>
      <c r="I294" s="262"/>
      <c r="J294" s="263">
        <f>ROUND(I294*H294,2)</f>
        <v>0</v>
      </c>
      <c r="K294" s="259" t="s">
        <v>139</v>
      </c>
      <c r="L294" s="264"/>
      <c r="M294" s="265" t="s">
        <v>1</v>
      </c>
      <c r="N294" s="266" t="s">
        <v>40</v>
      </c>
      <c r="O294" s="90"/>
      <c r="P294" s="226">
        <f>O294*H294</f>
        <v>0</v>
      </c>
      <c r="Q294" s="226">
        <v>0.188</v>
      </c>
      <c r="R294" s="226">
        <f>Q294*H294</f>
        <v>0.18987999999999999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182</v>
      </c>
      <c r="AT294" s="228" t="s">
        <v>189</v>
      </c>
      <c r="AU294" s="228" t="s">
        <v>85</v>
      </c>
      <c r="AY294" s="16" t="s">
        <v>133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83</v>
      </c>
      <c r="BK294" s="229">
        <f>ROUND(I294*H294,2)</f>
        <v>0</v>
      </c>
      <c r="BL294" s="16" t="s">
        <v>140</v>
      </c>
      <c r="BM294" s="228" t="s">
        <v>678</v>
      </c>
    </row>
    <row r="295" s="2" customFormat="1">
      <c r="A295" s="37"/>
      <c r="B295" s="38"/>
      <c r="C295" s="39"/>
      <c r="D295" s="230" t="s">
        <v>142</v>
      </c>
      <c r="E295" s="39"/>
      <c r="F295" s="231" t="s">
        <v>425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142</v>
      </c>
      <c r="AU295" s="16" t="s">
        <v>85</v>
      </c>
    </row>
    <row r="296" s="13" customFormat="1">
      <c r="A296" s="13"/>
      <c r="B296" s="235"/>
      <c r="C296" s="236"/>
      <c r="D296" s="230" t="s">
        <v>171</v>
      </c>
      <c r="E296" s="236"/>
      <c r="F296" s="238" t="s">
        <v>427</v>
      </c>
      <c r="G296" s="236"/>
      <c r="H296" s="239">
        <v>1.01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171</v>
      </c>
      <c r="AU296" s="245" t="s">
        <v>85</v>
      </c>
      <c r="AV296" s="13" t="s">
        <v>85</v>
      </c>
      <c r="AW296" s="13" t="s">
        <v>4</v>
      </c>
      <c r="AX296" s="13" t="s">
        <v>83</v>
      </c>
      <c r="AY296" s="245" t="s">
        <v>133</v>
      </c>
    </row>
    <row r="297" s="12" customFormat="1" ht="22.8" customHeight="1">
      <c r="A297" s="12"/>
      <c r="B297" s="201"/>
      <c r="C297" s="202"/>
      <c r="D297" s="203" t="s">
        <v>74</v>
      </c>
      <c r="E297" s="215" t="s">
        <v>188</v>
      </c>
      <c r="F297" s="215" t="s">
        <v>428</v>
      </c>
      <c r="G297" s="202"/>
      <c r="H297" s="202"/>
      <c r="I297" s="205"/>
      <c r="J297" s="216">
        <f>BK297</f>
        <v>0</v>
      </c>
      <c r="K297" s="202"/>
      <c r="L297" s="207"/>
      <c r="M297" s="208"/>
      <c r="N297" s="209"/>
      <c r="O297" s="209"/>
      <c r="P297" s="210">
        <f>SUM(P298:P344)</f>
        <v>0</v>
      </c>
      <c r="Q297" s="209"/>
      <c r="R297" s="210">
        <f>SUM(R298:R344)</f>
        <v>2.8053146</v>
      </c>
      <c r="S297" s="209"/>
      <c r="T297" s="211">
        <f>SUM(T298:T344)</f>
        <v>50.111380000000004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2" t="s">
        <v>83</v>
      </c>
      <c r="AT297" s="213" t="s">
        <v>74</v>
      </c>
      <c r="AU297" s="213" t="s">
        <v>83</v>
      </c>
      <c r="AY297" s="212" t="s">
        <v>133</v>
      </c>
      <c r="BK297" s="214">
        <f>SUM(BK298:BK344)</f>
        <v>0</v>
      </c>
    </row>
    <row r="298" s="2" customFormat="1" ht="24.15" customHeight="1">
      <c r="A298" s="37"/>
      <c r="B298" s="38"/>
      <c r="C298" s="217" t="s">
        <v>423</v>
      </c>
      <c r="D298" s="217" t="s">
        <v>135</v>
      </c>
      <c r="E298" s="218" t="s">
        <v>430</v>
      </c>
      <c r="F298" s="219" t="s">
        <v>431</v>
      </c>
      <c r="G298" s="220" t="s">
        <v>432</v>
      </c>
      <c r="H298" s="221">
        <v>2</v>
      </c>
      <c r="I298" s="222"/>
      <c r="J298" s="223">
        <f>ROUND(I298*H298,2)</f>
        <v>0</v>
      </c>
      <c r="K298" s="219" t="s">
        <v>139</v>
      </c>
      <c r="L298" s="43"/>
      <c r="M298" s="224" t="s">
        <v>1</v>
      </c>
      <c r="N298" s="225" t="s">
        <v>40</v>
      </c>
      <c r="O298" s="90"/>
      <c r="P298" s="226">
        <f>O298*H298</f>
        <v>0</v>
      </c>
      <c r="Q298" s="226">
        <v>0.00069999999999999999</v>
      </c>
      <c r="R298" s="226">
        <f>Q298*H298</f>
        <v>0.0014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140</v>
      </c>
      <c r="AT298" s="228" t="s">
        <v>135</v>
      </c>
      <c r="AU298" s="228" t="s">
        <v>85</v>
      </c>
      <c r="AY298" s="16" t="s">
        <v>133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83</v>
      </c>
      <c r="BK298" s="229">
        <f>ROUND(I298*H298,2)</f>
        <v>0</v>
      </c>
      <c r="BL298" s="16" t="s">
        <v>140</v>
      </c>
      <c r="BM298" s="228" t="s">
        <v>679</v>
      </c>
    </row>
    <row r="299" s="2" customFormat="1">
      <c r="A299" s="37"/>
      <c r="B299" s="38"/>
      <c r="C299" s="39"/>
      <c r="D299" s="230" t="s">
        <v>142</v>
      </c>
      <c r="E299" s="39"/>
      <c r="F299" s="231" t="s">
        <v>434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142</v>
      </c>
      <c r="AU299" s="16" t="s">
        <v>85</v>
      </c>
    </row>
    <row r="300" s="2" customFormat="1" ht="24.15" customHeight="1">
      <c r="A300" s="37"/>
      <c r="B300" s="38"/>
      <c r="C300" s="257" t="s">
        <v>429</v>
      </c>
      <c r="D300" s="257" t="s">
        <v>189</v>
      </c>
      <c r="E300" s="258" t="s">
        <v>436</v>
      </c>
      <c r="F300" s="259" t="s">
        <v>437</v>
      </c>
      <c r="G300" s="260" t="s">
        <v>432</v>
      </c>
      <c r="H300" s="261">
        <v>2</v>
      </c>
      <c r="I300" s="262"/>
      <c r="J300" s="263">
        <f>ROUND(I300*H300,2)</f>
        <v>0</v>
      </c>
      <c r="K300" s="259" t="s">
        <v>139</v>
      </c>
      <c r="L300" s="264"/>
      <c r="M300" s="265" t="s">
        <v>1</v>
      </c>
      <c r="N300" s="266" t="s">
        <v>40</v>
      </c>
      <c r="O300" s="90"/>
      <c r="P300" s="226">
        <f>O300*H300</f>
        <v>0</v>
      </c>
      <c r="Q300" s="226">
        <v>0.0025000000000000001</v>
      </c>
      <c r="R300" s="226">
        <f>Q300*H300</f>
        <v>0.0050000000000000001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182</v>
      </c>
      <c r="AT300" s="228" t="s">
        <v>189</v>
      </c>
      <c r="AU300" s="228" t="s">
        <v>85</v>
      </c>
      <c r="AY300" s="16" t="s">
        <v>133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83</v>
      </c>
      <c r="BK300" s="229">
        <f>ROUND(I300*H300,2)</f>
        <v>0</v>
      </c>
      <c r="BL300" s="16" t="s">
        <v>140</v>
      </c>
      <c r="BM300" s="228" t="s">
        <v>680</v>
      </c>
    </row>
    <row r="301" s="2" customFormat="1">
      <c r="A301" s="37"/>
      <c r="B301" s="38"/>
      <c r="C301" s="39"/>
      <c r="D301" s="230" t="s">
        <v>142</v>
      </c>
      <c r="E301" s="39"/>
      <c r="F301" s="231" t="s">
        <v>437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142</v>
      </c>
      <c r="AU301" s="16" t="s">
        <v>85</v>
      </c>
    </row>
    <row r="302" s="2" customFormat="1" ht="16.5" customHeight="1">
      <c r="A302" s="37"/>
      <c r="B302" s="38"/>
      <c r="C302" s="217" t="s">
        <v>435</v>
      </c>
      <c r="D302" s="217" t="s">
        <v>135</v>
      </c>
      <c r="E302" s="218" t="s">
        <v>440</v>
      </c>
      <c r="F302" s="219" t="s">
        <v>441</v>
      </c>
      <c r="G302" s="220" t="s">
        <v>432</v>
      </c>
      <c r="H302" s="221">
        <v>2</v>
      </c>
      <c r="I302" s="222"/>
      <c r="J302" s="223">
        <f>ROUND(I302*H302,2)</f>
        <v>0</v>
      </c>
      <c r="K302" s="219" t="s">
        <v>139</v>
      </c>
      <c r="L302" s="43"/>
      <c r="M302" s="224" t="s">
        <v>1</v>
      </c>
      <c r="N302" s="225" t="s">
        <v>40</v>
      </c>
      <c r="O302" s="90"/>
      <c r="P302" s="226">
        <f>O302*H302</f>
        <v>0</v>
      </c>
      <c r="Q302" s="226">
        <v>0.081119999999999998</v>
      </c>
      <c r="R302" s="226">
        <f>Q302*H302</f>
        <v>0.16224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140</v>
      </c>
      <c r="AT302" s="228" t="s">
        <v>135</v>
      </c>
      <c r="AU302" s="228" t="s">
        <v>85</v>
      </c>
      <c r="AY302" s="16" t="s">
        <v>133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83</v>
      </c>
      <c r="BK302" s="229">
        <f>ROUND(I302*H302,2)</f>
        <v>0</v>
      </c>
      <c r="BL302" s="16" t="s">
        <v>140</v>
      </c>
      <c r="BM302" s="228" t="s">
        <v>681</v>
      </c>
    </row>
    <row r="303" s="2" customFormat="1">
      <c r="A303" s="37"/>
      <c r="B303" s="38"/>
      <c r="C303" s="39"/>
      <c r="D303" s="230" t="s">
        <v>142</v>
      </c>
      <c r="E303" s="39"/>
      <c r="F303" s="231" t="s">
        <v>443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142</v>
      </c>
      <c r="AU303" s="16" t="s">
        <v>85</v>
      </c>
    </row>
    <row r="304" s="2" customFormat="1" ht="24.15" customHeight="1">
      <c r="A304" s="37"/>
      <c r="B304" s="38"/>
      <c r="C304" s="217" t="s">
        <v>439</v>
      </c>
      <c r="D304" s="217" t="s">
        <v>135</v>
      </c>
      <c r="E304" s="218" t="s">
        <v>445</v>
      </c>
      <c r="F304" s="219" t="s">
        <v>446</v>
      </c>
      <c r="G304" s="220" t="s">
        <v>432</v>
      </c>
      <c r="H304" s="221">
        <v>2</v>
      </c>
      <c r="I304" s="222"/>
      <c r="J304" s="223">
        <f>ROUND(I304*H304,2)</f>
        <v>0</v>
      </c>
      <c r="K304" s="219" t="s">
        <v>139</v>
      </c>
      <c r="L304" s="43"/>
      <c r="M304" s="224" t="s">
        <v>1</v>
      </c>
      <c r="N304" s="225" t="s">
        <v>40</v>
      </c>
      <c r="O304" s="90"/>
      <c r="P304" s="226">
        <f>O304*H304</f>
        <v>0</v>
      </c>
      <c r="Q304" s="226">
        <v>0.10940999999999999</v>
      </c>
      <c r="R304" s="226">
        <f>Q304*H304</f>
        <v>0.21881999999999999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140</v>
      </c>
      <c r="AT304" s="228" t="s">
        <v>135</v>
      </c>
      <c r="AU304" s="228" t="s">
        <v>85</v>
      </c>
      <c r="AY304" s="16" t="s">
        <v>133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83</v>
      </c>
      <c r="BK304" s="229">
        <f>ROUND(I304*H304,2)</f>
        <v>0</v>
      </c>
      <c r="BL304" s="16" t="s">
        <v>140</v>
      </c>
      <c r="BM304" s="228" t="s">
        <v>682</v>
      </c>
    </row>
    <row r="305" s="2" customFormat="1">
      <c r="A305" s="37"/>
      <c r="B305" s="38"/>
      <c r="C305" s="39"/>
      <c r="D305" s="230" t="s">
        <v>142</v>
      </c>
      <c r="E305" s="39"/>
      <c r="F305" s="231" t="s">
        <v>448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142</v>
      </c>
      <c r="AU305" s="16" t="s">
        <v>85</v>
      </c>
    </row>
    <row r="306" s="2" customFormat="1" ht="21.75" customHeight="1">
      <c r="A306" s="37"/>
      <c r="B306" s="38"/>
      <c r="C306" s="257" t="s">
        <v>444</v>
      </c>
      <c r="D306" s="257" t="s">
        <v>189</v>
      </c>
      <c r="E306" s="258" t="s">
        <v>450</v>
      </c>
      <c r="F306" s="259" t="s">
        <v>451</v>
      </c>
      <c r="G306" s="260" t="s">
        <v>432</v>
      </c>
      <c r="H306" s="261">
        <v>2</v>
      </c>
      <c r="I306" s="262"/>
      <c r="J306" s="263">
        <f>ROUND(I306*H306,2)</f>
        <v>0</v>
      </c>
      <c r="K306" s="259" t="s">
        <v>139</v>
      </c>
      <c r="L306" s="264"/>
      <c r="M306" s="265" t="s">
        <v>1</v>
      </c>
      <c r="N306" s="266" t="s">
        <v>40</v>
      </c>
      <c r="O306" s="90"/>
      <c r="P306" s="226">
        <f>O306*H306</f>
        <v>0</v>
      </c>
      <c r="Q306" s="226">
        <v>0.0061000000000000004</v>
      </c>
      <c r="R306" s="226">
        <f>Q306*H306</f>
        <v>0.012200000000000001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182</v>
      </c>
      <c r="AT306" s="228" t="s">
        <v>189</v>
      </c>
      <c r="AU306" s="228" t="s">
        <v>85</v>
      </c>
      <c r="AY306" s="16" t="s">
        <v>133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83</v>
      </c>
      <c r="BK306" s="229">
        <f>ROUND(I306*H306,2)</f>
        <v>0</v>
      </c>
      <c r="BL306" s="16" t="s">
        <v>140</v>
      </c>
      <c r="BM306" s="228" t="s">
        <v>683</v>
      </c>
    </row>
    <row r="307" s="2" customFormat="1">
      <c r="A307" s="37"/>
      <c r="B307" s="38"/>
      <c r="C307" s="39"/>
      <c r="D307" s="230" t="s">
        <v>142</v>
      </c>
      <c r="E307" s="39"/>
      <c r="F307" s="231" t="s">
        <v>451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142</v>
      </c>
      <c r="AU307" s="16" t="s">
        <v>85</v>
      </c>
    </row>
    <row r="308" s="2" customFormat="1" ht="24.15" customHeight="1">
      <c r="A308" s="37"/>
      <c r="B308" s="38"/>
      <c r="C308" s="217" t="s">
        <v>449</v>
      </c>
      <c r="D308" s="217" t="s">
        <v>135</v>
      </c>
      <c r="E308" s="218" t="s">
        <v>454</v>
      </c>
      <c r="F308" s="219" t="s">
        <v>455</v>
      </c>
      <c r="G308" s="220" t="s">
        <v>151</v>
      </c>
      <c r="H308" s="221">
        <v>16.100000000000001</v>
      </c>
      <c r="I308" s="222"/>
      <c r="J308" s="223">
        <f>ROUND(I308*H308,2)</f>
        <v>0</v>
      </c>
      <c r="K308" s="219" t="s">
        <v>139</v>
      </c>
      <c r="L308" s="43"/>
      <c r="M308" s="224" t="s">
        <v>1</v>
      </c>
      <c r="N308" s="225" t="s">
        <v>40</v>
      </c>
      <c r="O308" s="90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140</v>
      </c>
      <c r="AT308" s="228" t="s">
        <v>135</v>
      </c>
      <c r="AU308" s="228" t="s">
        <v>85</v>
      </c>
      <c r="AY308" s="16" t="s">
        <v>133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83</v>
      </c>
      <c r="BK308" s="229">
        <f>ROUND(I308*H308,2)</f>
        <v>0</v>
      </c>
      <c r="BL308" s="16" t="s">
        <v>140</v>
      </c>
      <c r="BM308" s="228" t="s">
        <v>684</v>
      </c>
    </row>
    <row r="309" s="2" customFormat="1">
      <c r="A309" s="37"/>
      <c r="B309" s="38"/>
      <c r="C309" s="39"/>
      <c r="D309" s="230" t="s">
        <v>142</v>
      </c>
      <c r="E309" s="39"/>
      <c r="F309" s="231" t="s">
        <v>457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142</v>
      </c>
      <c r="AU309" s="16" t="s">
        <v>85</v>
      </c>
    </row>
    <row r="310" s="13" customFormat="1">
      <c r="A310" s="13"/>
      <c r="B310" s="235"/>
      <c r="C310" s="236"/>
      <c r="D310" s="230" t="s">
        <v>171</v>
      </c>
      <c r="E310" s="237" t="s">
        <v>1</v>
      </c>
      <c r="F310" s="238" t="s">
        <v>685</v>
      </c>
      <c r="G310" s="236"/>
      <c r="H310" s="239">
        <v>16.100000000000001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171</v>
      </c>
      <c r="AU310" s="245" t="s">
        <v>85</v>
      </c>
      <c r="AV310" s="13" t="s">
        <v>85</v>
      </c>
      <c r="AW310" s="13" t="s">
        <v>31</v>
      </c>
      <c r="AX310" s="13" t="s">
        <v>83</v>
      </c>
      <c r="AY310" s="245" t="s">
        <v>133</v>
      </c>
    </row>
    <row r="311" s="2" customFormat="1" ht="24.15" customHeight="1">
      <c r="A311" s="37"/>
      <c r="B311" s="38"/>
      <c r="C311" s="217" t="s">
        <v>453</v>
      </c>
      <c r="D311" s="217" t="s">
        <v>135</v>
      </c>
      <c r="E311" s="218" t="s">
        <v>460</v>
      </c>
      <c r="F311" s="219" t="s">
        <v>461</v>
      </c>
      <c r="G311" s="220" t="s">
        <v>151</v>
      </c>
      <c r="H311" s="221">
        <v>16.100000000000001</v>
      </c>
      <c r="I311" s="222"/>
      <c r="J311" s="223">
        <f>ROUND(I311*H311,2)</f>
        <v>0</v>
      </c>
      <c r="K311" s="219" t="s">
        <v>139</v>
      </c>
      <c r="L311" s="43"/>
      <c r="M311" s="224" t="s">
        <v>1</v>
      </c>
      <c r="N311" s="225" t="s">
        <v>40</v>
      </c>
      <c r="O311" s="90"/>
      <c r="P311" s="226">
        <f>O311*H311</f>
        <v>0</v>
      </c>
      <c r="Q311" s="226">
        <v>0.00011</v>
      </c>
      <c r="R311" s="226">
        <f>Q311*H311</f>
        <v>0.0017710000000000002</v>
      </c>
      <c r="S311" s="226">
        <v>0</v>
      </c>
      <c r="T311" s="22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140</v>
      </c>
      <c r="AT311" s="228" t="s">
        <v>135</v>
      </c>
      <c r="AU311" s="228" t="s">
        <v>85</v>
      </c>
      <c r="AY311" s="16" t="s">
        <v>133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83</v>
      </c>
      <c r="BK311" s="229">
        <f>ROUND(I311*H311,2)</f>
        <v>0</v>
      </c>
      <c r="BL311" s="16" t="s">
        <v>140</v>
      </c>
      <c r="BM311" s="228" t="s">
        <v>686</v>
      </c>
    </row>
    <row r="312" s="2" customFormat="1">
      <c r="A312" s="37"/>
      <c r="B312" s="38"/>
      <c r="C312" s="39"/>
      <c r="D312" s="230" t="s">
        <v>142</v>
      </c>
      <c r="E312" s="39"/>
      <c r="F312" s="231" t="s">
        <v>463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142</v>
      </c>
      <c r="AU312" s="16" t="s">
        <v>85</v>
      </c>
    </row>
    <row r="313" s="2" customFormat="1" ht="24.15" customHeight="1">
      <c r="A313" s="37"/>
      <c r="B313" s="38"/>
      <c r="C313" s="217" t="s">
        <v>459</v>
      </c>
      <c r="D313" s="217" t="s">
        <v>135</v>
      </c>
      <c r="E313" s="218" t="s">
        <v>465</v>
      </c>
      <c r="F313" s="219" t="s">
        <v>466</v>
      </c>
      <c r="G313" s="220" t="s">
        <v>138</v>
      </c>
      <c r="H313" s="221">
        <v>4.4880000000000004</v>
      </c>
      <c r="I313" s="222"/>
      <c r="J313" s="223">
        <f>ROUND(I313*H313,2)</f>
        <v>0</v>
      </c>
      <c r="K313" s="219" t="s">
        <v>139</v>
      </c>
      <c r="L313" s="43"/>
      <c r="M313" s="224" t="s">
        <v>1</v>
      </c>
      <c r="N313" s="225" t="s">
        <v>40</v>
      </c>
      <c r="O313" s="90"/>
      <c r="P313" s="226">
        <f>O313*H313</f>
        <v>0</v>
      </c>
      <c r="Q313" s="226">
        <v>0.00095</v>
      </c>
      <c r="R313" s="226">
        <f>Q313*H313</f>
        <v>0.0042636000000000002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140</v>
      </c>
      <c r="AT313" s="228" t="s">
        <v>135</v>
      </c>
      <c r="AU313" s="228" t="s">
        <v>85</v>
      </c>
      <c r="AY313" s="16" t="s">
        <v>133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83</v>
      </c>
      <c r="BK313" s="229">
        <f>ROUND(I313*H313,2)</f>
        <v>0</v>
      </c>
      <c r="BL313" s="16" t="s">
        <v>140</v>
      </c>
      <c r="BM313" s="228" t="s">
        <v>687</v>
      </c>
    </row>
    <row r="314" s="2" customFormat="1">
      <c r="A314" s="37"/>
      <c r="B314" s="38"/>
      <c r="C314" s="39"/>
      <c r="D314" s="230" t="s">
        <v>142</v>
      </c>
      <c r="E314" s="39"/>
      <c r="F314" s="231" t="s">
        <v>468</v>
      </c>
      <c r="G314" s="39"/>
      <c r="H314" s="39"/>
      <c r="I314" s="232"/>
      <c r="J314" s="39"/>
      <c r="K314" s="39"/>
      <c r="L314" s="43"/>
      <c r="M314" s="233"/>
      <c r="N314" s="234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142</v>
      </c>
      <c r="AU314" s="16" t="s">
        <v>85</v>
      </c>
    </row>
    <row r="315" s="13" customFormat="1">
      <c r="A315" s="13"/>
      <c r="B315" s="235"/>
      <c r="C315" s="236"/>
      <c r="D315" s="230" t="s">
        <v>171</v>
      </c>
      <c r="E315" s="237" t="s">
        <v>1</v>
      </c>
      <c r="F315" s="238" t="s">
        <v>688</v>
      </c>
      <c r="G315" s="236"/>
      <c r="H315" s="239">
        <v>4.4880000000000004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171</v>
      </c>
      <c r="AU315" s="245" t="s">
        <v>85</v>
      </c>
      <c r="AV315" s="13" t="s">
        <v>85</v>
      </c>
      <c r="AW315" s="13" t="s">
        <v>31</v>
      </c>
      <c r="AX315" s="13" t="s">
        <v>83</v>
      </c>
      <c r="AY315" s="245" t="s">
        <v>133</v>
      </c>
    </row>
    <row r="316" s="2" customFormat="1" ht="24.15" customHeight="1">
      <c r="A316" s="37"/>
      <c r="B316" s="38"/>
      <c r="C316" s="217" t="s">
        <v>464</v>
      </c>
      <c r="D316" s="217" t="s">
        <v>135</v>
      </c>
      <c r="E316" s="218" t="s">
        <v>471</v>
      </c>
      <c r="F316" s="219" t="s">
        <v>472</v>
      </c>
      <c r="G316" s="220" t="s">
        <v>432</v>
      </c>
      <c r="H316" s="221">
        <v>2</v>
      </c>
      <c r="I316" s="222"/>
      <c r="J316" s="223">
        <f>ROUND(I316*H316,2)</f>
        <v>0</v>
      </c>
      <c r="K316" s="219" t="s">
        <v>139</v>
      </c>
      <c r="L316" s="43"/>
      <c r="M316" s="224" t="s">
        <v>1</v>
      </c>
      <c r="N316" s="225" t="s">
        <v>40</v>
      </c>
      <c r="O316" s="90"/>
      <c r="P316" s="226">
        <f>O316*H316</f>
        <v>0</v>
      </c>
      <c r="Q316" s="226">
        <v>0.0064900000000000001</v>
      </c>
      <c r="R316" s="226">
        <f>Q316*H316</f>
        <v>0.01298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140</v>
      </c>
      <c r="AT316" s="228" t="s">
        <v>135</v>
      </c>
      <c r="AU316" s="228" t="s">
        <v>85</v>
      </c>
      <c r="AY316" s="16" t="s">
        <v>133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83</v>
      </c>
      <c r="BK316" s="229">
        <f>ROUND(I316*H316,2)</f>
        <v>0</v>
      </c>
      <c r="BL316" s="16" t="s">
        <v>140</v>
      </c>
      <c r="BM316" s="228" t="s">
        <v>689</v>
      </c>
    </row>
    <row r="317" s="2" customFormat="1">
      <c r="A317" s="37"/>
      <c r="B317" s="38"/>
      <c r="C317" s="39"/>
      <c r="D317" s="230" t="s">
        <v>142</v>
      </c>
      <c r="E317" s="39"/>
      <c r="F317" s="231" t="s">
        <v>474</v>
      </c>
      <c r="G317" s="39"/>
      <c r="H317" s="39"/>
      <c r="I317" s="232"/>
      <c r="J317" s="39"/>
      <c r="K317" s="39"/>
      <c r="L317" s="43"/>
      <c r="M317" s="233"/>
      <c r="N317" s="234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142</v>
      </c>
      <c r="AU317" s="16" t="s">
        <v>85</v>
      </c>
    </row>
    <row r="318" s="2" customFormat="1" ht="21.75" customHeight="1">
      <c r="A318" s="37"/>
      <c r="B318" s="38"/>
      <c r="C318" s="217" t="s">
        <v>470</v>
      </c>
      <c r="D318" s="217" t="s">
        <v>135</v>
      </c>
      <c r="E318" s="218" t="s">
        <v>476</v>
      </c>
      <c r="F318" s="219" t="s">
        <v>477</v>
      </c>
      <c r="G318" s="220" t="s">
        <v>192</v>
      </c>
      <c r="H318" s="221">
        <v>4</v>
      </c>
      <c r="I318" s="222"/>
      <c r="J318" s="223">
        <f>ROUND(I318*H318,2)</f>
        <v>0</v>
      </c>
      <c r="K318" s="219" t="s">
        <v>139</v>
      </c>
      <c r="L318" s="43"/>
      <c r="M318" s="224" t="s">
        <v>1</v>
      </c>
      <c r="N318" s="225" t="s">
        <v>40</v>
      </c>
      <c r="O318" s="90"/>
      <c r="P318" s="226">
        <f>O318*H318</f>
        <v>0</v>
      </c>
      <c r="Q318" s="226">
        <v>0.0044000000000000003</v>
      </c>
      <c r="R318" s="226">
        <f>Q318*H318</f>
        <v>0.017600000000000001</v>
      </c>
      <c r="S318" s="226">
        <v>0</v>
      </c>
      <c r="T318" s="22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140</v>
      </c>
      <c r="AT318" s="228" t="s">
        <v>135</v>
      </c>
      <c r="AU318" s="228" t="s">
        <v>85</v>
      </c>
      <c r="AY318" s="16" t="s">
        <v>133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83</v>
      </c>
      <c r="BK318" s="229">
        <f>ROUND(I318*H318,2)</f>
        <v>0</v>
      </c>
      <c r="BL318" s="16" t="s">
        <v>140</v>
      </c>
      <c r="BM318" s="228" t="s">
        <v>690</v>
      </c>
    </row>
    <row r="319" s="2" customFormat="1">
      <c r="A319" s="37"/>
      <c r="B319" s="38"/>
      <c r="C319" s="39"/>
      <c r="D319" s="230" t="s">
        <v>142</v>
      </c>
      <c r="E319" s="39"/>
      <c r="F319" s="231" t="s">
        <v>479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142</v>
      </c>
      <c r="AU319" s="16" t="s">
        <v>85</v>
      </c>
    </row>
    <row r="320" s="2" customFormat="1" ht="24.15" customHeight="1">
      <c r="A320" s="37"/>
      <c r="B320" s="38"/>
      <c r="C320" s="217" t="s">
        <v>475</v>
      </c>
      <c r="D320" s="217" t="s">
        <v>135</v>
      </c>
      <c r="E320" s="218" t="s">
        <v>481</v>
      </c>
      <c r="F320" s="219" t="s">
        <v>482</v>
      </c>
      <c r="G320" s="220" t="s">
        <v>192</v>
      </c>
      <c r="H320" s="221">
        <v>4</v>
      </c>
      <c r="I320" s="222"/>
      <c r="J320" s="223">
        <f>ROUND(I320*H320,2)</f>
        <v>0</v>
      </c>
      <c r="K320" s="219" t="s">
        <v>139</v>
      </c>
      <c r="L320" s="43"/>
      <c r="M320" s="224" t="s">
        <v>1</v>
      </c>
      <c r="N320" s="225" t="s">
        <v>40</v>
      </c>
      <c r="O320" s="90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8" t="s">
        <v>140</v>
      </c>
      <c r="AT320" s="228" t="s">
        <v>135</v>
      </c>
      <c r="AU320" s="228" t="s">
        <v>85</v>
      </c>
      <c r="AY320" s="16" t="s">
        <v>133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6" t="s">
        <v>83</v>
      </c>
      <c r="BK320" s="229">
        <f>ROUND(I320*H320,2)</f>
        <v>0</v>
      </c>
      <c r="BL320" s="16" t="s">
        <v>140</v>
      </c>
      <c r="BM320" s="228" t="s">
        <v>691</v>
      </c>
    </row>
    <row r="321" s="2" customFormat="1">
      <c r="A321" s="37"/>
      <c r="B321" s="38"/>
      <c r="C321" s="39"/>
      <c r="D321" s="230" t="s">
        <v>142</v>
      </c>
      <c r="E321" s="39"/>
      <c r="F321" s="231" t="s">
        <v>484</v>
      </c>
      <c r="G321" s="39"/>
      <c r="H321" s="39"/>
      <c r="I321" s="232"/>
      <c r="J321" s="39"/>
      <c r="K321" s="39"/>
      <c r="L321" s="43"/>
      <c r="M321" s="233"/>
      <c r="N321" s="23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142</v>
      </c>
      <c r="AU321" s="16" t="s">
        <v>85</v>
      </c>
    </row>
    <row r="322" s="2" customFormat="1" ht="24.15" customHeight="1">
      <c r="A322" s="37"/>
      <c r="B322" s="38"/>
      <c r="C322" s="217" t="s">
        <v>480</v>
      </c>
      <c r="D322" s="217" t="s">
        <v>135</v>
      </c>
      <c r="E322" s="218" t="s">
        <v>486</v>
      </c>
      <c r="F322" s="219" t="s">
        <v>487</v>
      </c>
      <c r="G322" s="220" t="s">
        <v>192</v>
      </c>
      <c r="H322" s="221">
        <v>8</v>
      </c>
      <c r="I322" s="222"/>
      <c r="J322" s="223">
        <f>ROUND(I322*H322,2)</f>
        <v>0</v>
      </c>
      <c r="K322" s="219" t="s">
        <v>139</v>
      </c>
      <c r="L322" s="43"/>
      <c r="M322" s="224" t="s">
        <v>1</v>
      </c>
      <c r="N322" s="225" t="s">
        <v>40</v>
      </c>
      <c r="O322" s="90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8" t="s">
        <v>140</v>
      </c>
      <c r="AT322" s="228" t="s">
        <v>135</v>
      </c>
      <c r="AU322" s="228" t="s">
        <v>85</v>
      </c>
      <c r="AY322" s="16" t="s">
        <v>133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6" t="s">
        <v>83</v>
      </c>
      <c r="BK322" s="229">
        <f>ROUND(I322*H322,2)</f>
        <v>0</v>
      </c>
      <c r="BL322" s="16" t="s">
        <v>140</v>
      </c>
      <c r="BM322" s="228" t="s">
        <v>692</v>
      </c>
    </row>
    <row r="323" s="2" customFormat="1">
      <c r="A323" s="37"/>
      <c r="B323" s="38"/>
      <c r="C323" s="39"/>
      <c r="D323" s="230" t="s">
        <v>142</v>
      </c>
      <c r="E323" s="39"/>
      <c r="F323" s="231" t="s">
        <v>489</v>
      </c>
      <c r="G323" s="39"/>
      <c r="H323" s="39"/>
      <c r="I323" s="232"/>
      <c r="J323" s="39"/>
      <c r="K323" s="39"/>
      <c r="L323" s="43"/>
      <c r="M323" s="233"/>
      <c r="N323" s="234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142</v>
      </c>
      <c r="AU323" s="16" t="s">
        <v>85</v>
      </c>
    </row>
    <row r="324" s="13" customFormat="1">
      <c r="A324" s="13"/>
      <c r="B324" s="235"/>
      <c r="C324" s="236"/>
      <c r="D324" s="230" t="s">
        <v>171</v>
      </c>
      <c r="E324" s="237" t="s">
        <v>1</v>
      </c>
      <c r="F324" s="238" t="s">
        <v>140</v>
      </c>
      <c r="G324" s="236"/>
      <c r="H324" s="239">
        <v>4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171</v>
      </c>
      <c r="AU324" s="245" t="s">
        <v>85</v>
      </c>
      <c r="AV324" s="13" t="s">
        <v>85</v>
      </c>
      <c r="AW324" s="13" t="s">
        <v>31</v>
      </c>
      <c r="AX324" s="13" t="s">
        <v>83</v>
      </c>
      <c r="AY324" s="245" t="s">
        <v>133</v>
      </c>
    </row>
    <row r="325" s="13" customFormat="1">
      <c r="A325" s="13"/>
      <c r="B325" s="235"/>
      <c r="C325" s="236"/>
      <c r="D325" s="230" t="s">
        <v>171</v>
      </c>
      <c r="E325" s="236"/>
      <c r="F325" s="238" t="s">
        <v>693</v>
      </c>
      <c r="G325" s="236"/>
      <c r="H325" s="239">
        <v>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171</v>
      </c>
      <c r="AU325" s="245" t="s">
        <v>85</v>
      </c>
      <c r="AV325" s="13" t="s">
        <v>85</v>
      </c>
      <c r="AW325" s="13" t="s">
        <v>4</v>
      </c>
      <c r="AX325" s="13" t="s">
        <v>83</v>
      </c>
      <c r="AY325" s="245" t="s">
        <v>133</v>
      </c>
    </row>
    <row r="326" s="2" customFormat="1" ht="16.5" customHeight="1">
      <c r="A326" s="37"/>
      <c r="B326" s="38"/>
      <c r="C326" s="217" t="s">
        <v>485</v>
      </c>
      <c r="D326" s="217" t="s">
        <v>135</v>
      </c>
      <c r="E326" s="218" t="s">
        <v>492</v>
      </c>
      <c r="F326" s="219" t="s">
        <v>493</v>
      </c>
      <c r="G326" s="220" t="s">
        <v>168</v>
      </c>
      <c r="H326" s="221">
        <v>4.7999999999999998</v>
      </c>
      <c r="I326" s="222"/>
      <c r="J326" s="223">
        <f>ROUND(I326*H326,2)</f>
        <v>0</v>
      </c>
      <c r="K326" s="219" t="s">
        <v>139</v>
      </c>
      <c r="L326" s="43"/>
      <c r="M326" s="224" t="s">
        <v>1</v>
      </c>
      <c r="N326" s="225" t="s">
        <v>40</v>
      </c>
      <c r="O326" s="90"/>
      <c r="P326" s="226">
        <f>O326*H326</f>
        <v>0</v>
      </c>
      <c r="Q326" s="226">
        <v>0.12</v>
      </c>
      <c r="R326" s="226">
        <f>Q326*H326</f>
        <v>0.57599999999999996</v>
      </c>
      <c r="S326" s="226">
        <v>2.4900000000000002</v>
      </c>
      <c r="T326" s="227">
        <f>S326*H326</f>
        <v>11.952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8" t="s">
        <v>140</v>
      </c>
      <c r="AT326" s="228" t="s">
        <v>135</v>
      </c>
      <c r="AU326" s="228" t="s">
        <v>85</v>
      </c>
      <c r="AY326" s="16" t="s">
        <v>133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6" t="s">
        <v>83</v>
      </c>
      <c r="BK326" s="229">
        <f>ROUND(I326*H326,2)</f>
        <v>0</v>
      </c>
      <c r="BL326" s="16" t="s">
        <v>140</v>
      </c>
      <c r="BM326" s="228" t="s">
        <v>694</v>
      </c>
    </row>
    <row r="327" s="2" customFormat="1">
      <c r="A327" s="37"/>
      <c r="B327" s="38"/>
      <c r="C327" s="39"/>
      <c r="D327" s="230" t="s">
        <v>142</v>
      </c>
      <c r="E327" s="39"/>
      <c r="F327" s="231" t="s">
        <v>495</v>
      </c>
      <c r="G327" s="39"/>
      <c r="H327" s="39"/>
      <c r="I327" s="232"/>
      <c r="J327" s="39"/>
      <c r="K327" s="39"/>
      <c r="L327" s="43"/>
      <c r="M327" s="233"/>
      <c r="N327" s="23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142</v>
      </c>
      <c r="AU327" s="16" t="s">
        <v>85</v>
      </c>
    </row>
    <row r="328" s="13" customFormat="1">
      <c r="A328" s="13"/>
      <c r="B328" s="235"/>
      <c r="C328" s="236"/>
      <c r="D328" s="230" t="s">
        <v>171</v>
      </c>
      <c r="E328" s="237" t="s">
        <v>1</v>
      </c>
      <c r="F328" s="238" t="s">
        <v>695</v>
      </c>
      <c r="G328" s="236"/>
      <c r="H328" s="239">
        <v>4.7999999999999998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171</v>
      </c>
      <c r="AU328" s="245" t="s">
        <v>85</v>
      </c>
      <c r="AV328" s="13" t="s">
        <v>85</v>
      </c>
      <c r="AW328" s="13" t="s">
        <v>31</v>
      </c>
      <c r="AX328" s="13" t="s">
        <v>83</v>
      </c>
      <c r="AY328" s="245" t="s">
        <v>133</v>
      </c>
    </row>
    <row r="329" s="2" customFormat="1" ht="16.5" customHeight="1">
      <c r="A329" s="37"/>
      <c r="B329" s="38"/>
      <c r="C329" s="217" t="s">
        <v>491</v>
      </c>
      <c r="D329" s="217" t="s">
        <v>135</v>
      </c>
      <c r="E329" s="218" t="s">
        <v>499</v>
      </c>
      <c r="F329" s="219" t="s">
        <v>500</v>
      </c>
      <c r="G329" s="220" t="s">
        <v>168</v>
      </c>
      <c r="H329" s="221">
        <v>10.550000000000001</v>
      </c>
      <c r="I329" s="222"/>
      <c r="J329" s="223">
        <f>ROUND(I329*H329,2)</f>
        <v>0</v>
      </c>
      <c r="K329" s="219" t="s">
        <v>139</v>
      </c>
      <c r="L329" s="43"/>
      <c r="M329" s="224" t="s">
        <v>1</v>
      </c>
      <c r="N329" s="225" t="s">
        <v>40</v>
      </c>
      <c r="O329" s="90"/>
      <c r="P329" s="226">
        <f>O329*H329</f>
        <v>0</v>
      </c>
      <c r="Q329" s="226">
        <v>0.12</v>
      </c>
      <c r="R329" s="226">
        <f>Q329*H329</f>
        <v>1.266</v>
      </c>
      <c r="S329" s="226">
        <v>2.4900000000000002</v>
      </c>
      <c r="T329" s="227">
        <f>S329*H329</f>
        <v>26.269500000000004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140</v>
      </c>
      <c r="AT329" s="228" t="s">
        <v>135</v>
      </c>
      <c r="AU329" s="228" t="s">
        <v>85</v>
      </c>
      <c r="AY329" s="16" t="s">
        <v>133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83</v>
      </c>
      <c r="BK329" s="229">
        <f>ROUND(I329*H329,2)</f>
        <v>0</v>
      </c>
      <c r="BL329" s="16" t="s">
        <v>140</v>
      </c>
      <c r="BM329" s="228" t="s">
        <v>696</v>
      </c>
    </row>
    <row r="330" s="2" customFormat="1">
      <c r="A330" s="37"/>
      <c r="B330" s="38"/>
      <c r="C330" s="39"/>
      <c r="D330" s="230" t="s">
        <v>142</v>
      </c>
      <c r="E330" s="39"/>
      <c r="F330" s="231" t="s">
        <v>502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142</v>
      </c>
      <c r="AU330" s="16" t="s">
        <v>85</v>
      </c>
    </row>
    <row r="331" s="13" customFormat="1">
      <c r="A331" s="13"/>
      <c r="B331" s="235"/>
      <c r="C331" s="236"/>
      <c r="D331" s="230" t="s">
        <v>171</v>
      </c>
      <c r="E331" s="237" t="s">
        <v>1</v>
      </c>
      <c r="F331" s="238" t="s">
        <v>697</v>
      </c>
      <c r="G331" s="236"/>
      <c r="H331" s="239">
        <v>7.2000000000000002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171</v>
      </c>
      <c r="AU331" s="245" t="s">
        <v>85</v>
      </c>
      <c r="AV331" s="13" t="s">
        <v>85</v>
      </c>
      <c r="AW331" s="13" t="s">
        <v>31</v>
      </c>
      <c r="AX331" s="13" t="s">
        <v>75</v>
      </c>
      <c r="AY331" s="245" t="s">
        <v>133</v>
      </c>
    </row>
    <row r="332" s="13" customFormat="1">
      <c r="A332" s="13"/>
      <c r="B332" s="235"/>
      <c r="C332" s="236"/>
      <c r="D332" s="230" t="s">
        <v>171</v>
      </c>
      <c r="E332" s="237" t="s">
        <v>1</v>
      </c>
      <c r="F332" s="238" t="s">
        <v>698</v>
      </c>
      <c r="G332" s="236"/>
      <c r="H332" s="239">
        <v>3.3500000000000001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171</v>
      </c>
      <c r="AU332" s="245" t="s">
        <v>85</v>
      </c>
      <c r="AV332" s="13" t="s">
        <v>85</v>
      </c>
      <c r="AW332" s="13" t="s">
        <v>31</v>
      </c>
      <c r="AX332" s="13" t="s">
        <v>75</v>
      </c>
      <c r="AY332" s="245" t="s">
        <v>133</v>
      </c>
    </row>
    <row r="333" s="14" customFormat="1">
      <c r="A333" s="14"/>
      <c r="B333" s="246"/>
      <c r="C333" s="247"/>
      <c r="D333" s="230" t="s">
        <v>171</v>
      </c>
      <c r="E333" s="248" t="s">
        <v>1</v>
      </c>
      <c r="F333" s="249" t="s">
        <v>175</v>
      </c>
      <c r="G333" s="247"/>
      <c r="H333" s="250">
        <v>10.550000000000001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171</v>
      </c>
      <c r="AU333" s="256" t="s">
        <v>85</v>
      </c>
      <c r="AV333" s="14" t="s">
        <v>140</v>
      </c>
      <c r="AW333" s="14" t="s">
        <v>31</v>
      </c>
      <c r="AX333" s="14" t="s">
        <v>83</v>
      </c>
      <c r="AY333" s="256" t="s">
        <v>133</v>
      </c>
    </row>
    <row r="334" s="2" customFormat="1" ht="16.5" customHeight="1">
      <c r="A334" s="37"/>
      <c r="B334" s="38"/>
      <c r="C334" s="217" t="s">
        <v>498</v>
      </c>
      <c r="D334" s="217" t="s">
        <v>135</v>
      </c>
      <c r="E334" s="218" t="s">
        <v>506</v>
      </c>
      <c r="F334" s="219" t="s">
        <v>507</v>
      </c>
      <c r="G334" s="220" t="s">
        <v>168</v>
      </c>
      <c r="H334" s="221">
        <v>4.3920000000000003</v>
      </c>
      <c r="I334" s="222"/>
      <c r="J334" s="223">
        <f>ROUND(I334*H334,2)</f>
        <v>0</v>
      </c>
      <c r="K334" s="219" t="s">
        <v>139</v>
      </c>
      <c r="L334" s="43"/>
      <c r="M334" s="224" t="s">
        <v>1</v>
      </c>
      <c r="N334" s="225" t="s">
        <v>40</v>
      </c>
      <c r="O334" s="90"/>
      <c r="P334" s="226">
        <f>O334*H334</f>
        <v>0</v>
      </c>
      <c r="Q334" s="226">
        <v>0.12</v>
      </c>
      <c r="R334" s="226">
        <f>Q334*H334</f>
        <v>0.52704000000000006</v>
      </c>
      <c r="S334" s="226">
        <v>2.4900000000000002</v>
      </c>
      <c r="T334" s="227">
        <f>S334*H334</f>
        <v>10.936080000000002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140</v>
      </c>
      <c r="AT334" s="228" t="s">
        <v>135</v>
      </c>
      <c r="AU334" s="228" t="s">
        <v>85</v>
      </c>
      <c r="AY334" s="16" t="s">
        <v>133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83</v>
      </c>
      <c r="BK334" s="229">
        <f>ROUND(I334*H334,2)</f>
        <v>0</v>
      </c>
      <c r="BL334" s="16" t="s">
        <v>140</v>
      </c>
      <c r="BM334" s="228" t="s">
        <v>699</v>
      </c>
    </row>
    <row r="335" s="2" customFormat="1">
      <c r="A335" s="37"/>
      <c r="B335" s="38"/>
      <c r="C335" s="39"/>
      <c r="D335" s="230" t="s">
        <v>142</v>
      </c>
      <c r="E335" s="39"/>
      <c r="F335" s="231" t="s">
        <v>509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142</v>
      </c>
      <c r="AU335" s="16" t="s">
        <v>85</v>
      </c>
    </row>
    <row r="336" s="13" customFormat="1">
      <c r="A336" s="13"/>
      <c r="B336" s="235"/>
      <c r="C336" s="236"/>
      <c r="D336" s="230" t="s">
        <v>171</v>
      </c>
      <c r="E336" s="237" t="s">
        <v>1</v>
      </c>
      <c r="F336" s="238" t="s">
        <v>700</v>
      </c>
      <c r="G336" s="236"/>
      <c r="H336" s="239">
        <v>4.3920000000000003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171</v>
      </c>
      <c r="AU336" s="245" t="s">
        <v>85</v>
      </c>
      <c r="AV336" s="13" t="s">
        <v>85</v>
      </c>
      <c r="AW336" s="13" t="s">
        <v>31</v>
      </c>
      <c r="AX336" s="13" t="s">
        <v>83</v>
      </c>
      <c r="AY336" s="245" t="s">
        <v>133</v>
      </c>
    </row>
    <row r="337" s="2" customFormat="1" ht="24.15" customHeight="1">
      <c r="A337" s="37"/>
      <c r="B337" s="38"/>
      <c r="C337" s="217" t="s">
        <v>505</v>
      </c>
      <c r="D337" s="217" t="s">
        <v>135</v>
      </c>
      <c r="E337" s="218" t="s">
        <v>512</v>
      </c>
      <c r="F337" s="219" t="s">
        <v>513</v>
      </c>
      <c r="G337" s="220" t="s">
        <v>151</v>
      </c>
      <c r="H337" s="221">
        <v>5</v>
      </c>
      <c r="I337" s="222"/>
      <c r="J337" s="223">
        <f>ROUND(I337*H337,2)</f>
        <v>0</v>
      </c>
      <c r="K337" s="219" t="s">
        <v>139</v>
      </c>
      <c r="L337" s="43"/>
      <c r="M337" s="224" t="s">
        <v>1</v>
      </c>
      <c r="N337" s="225" t="s">
        <v>40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0.055</v>
      </c>
      <c r="T337" s="227">
        <f>S337*H337</f>
        <v>0.27500000000000002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140</v>
      </c>
      <c r="AT337" s="228" t="s">
        <v>135</v>
      </c>
      <c r="AU337" s="228" t="s">
        <v>85</v>
      </c>
      <c r="AY337" s="16" t="s">
        <v>133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83</v>
      </c>
      <c r="BK337" s="229">
        <f>ROUND(I337*H337,2)</f>
        <v>0</v>
      </c>
      <c r="BL337" s="16" t="s">
        <v>140</v>
      </c>
      <c r="BM337" s="228" t="s">
        <v>701</v>
      </c>
    </row>
    <row r="338" s="2" customFormat="1">
      <c r="A338" s="37"/>
      <c r="B338" s="38"/>
      <c r="C338" s="39"/>
      <c r="D338" s="230" t="s">
        <v>142</v>
      </c>
      <c r="E338" s="39"/>
      <c r="F338" s="231" t="s">
        <v>515</v>
      </c>
      <c r="G338" s="39"/>
      <c r="H338" s="39"/>
      <c r="I338" s="232"/>
      <c r="J338" s="39"/>
      <c r="K338" s="39"/>
      <c r="L338" s="43"/>
      <c r="M338" s="233"/>
      <c r="N338" s="23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142</v>
      </c>
      <c r="AU338" s="16" t="s">
        <v>85</v>
      </c>
    </row>
    <row r="339" s="2" customFormat="1" ht="24.15" customHeight="1">
      <c r="A339" s="37"/>
      <c r="B339" s="38"/>
      <c r="C339" s="217" t="s">
        <v>511</v>
      </c>
      <c r="D339" s="217" t="s">
        <v>135</v>
      </c>
      <c r="E339" s="218" t="s">
        <v>517</v>
      </c>
      <c r="F339" s="219" t="s">
        <v>518</v>
      </c>
      <c r="G339" s="220" t="s">
        <v>432</v>
      </c>
      <c r="H339" s="221">
        <v>4</v>
      </c>
      <c r="I339" s="222"/>
      <c r="J339" s="223">
        <f>ROUND(I339*H339,2)</f>
        <v>0</v>
      </c>
      <c r="K339" s="219" t="s">
        <v>139</v>
      </c>
      <c r="L339" s="43"/>
      <c r="M339" s="224" t="s">
        <v>1</v>
      </c>
      <c r="N339" s="225" t="s">
        <v>40</v>
      </c>
      <c r="O339" s="90"/>
      <c r="P339" s="226">
        <f>O339*H339</f>
        <v>0</v>
      </c>
      <c r="Q339" s="226">
        <v>0</v>
      </c>
      <c r="R339" s="226">
        <f>Q339*H339</f>
        <v>0</v>
      </c>
      <c r="S339" s="226">
        <v>0.16800000000000001</v>
      </c>
      <c r="T339" s="227">
        <f>S339*H339</f>
        <v>0.67200000000000004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8" t="s">
        <v>140</v>
      </c>
      <c r="AT339" s="228" t="s">
        <v>135</v>
      </c>
      <c r="AU339" s="228" t="s">
        <v>85</v>
      </c>
      <c r="AY339" s="16" t="s">
        <v>133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6" t="s">
        <v>83</v>
      </c>
      <c r="BK339" s="229">
        <f>ROUND(I339*H339,2)</f>
        <v>0</v>
      </c>
      <c r="BL339" s="16" t="s">
        <v>140</v>
      </c>
      <c r="BM339" s="228" t="s">
        <v>702</v>
      </c>
    </row>
    <row r="340" s="2" customFormat="1">
      <c r="A340" s="37"/>
      <c r="B340" s="38"/>
      <c r="C340" s="39"/>
      <c r="D340" s="230" t="s">
        <v>142</v>
      </c>
      <c r="E340" s="39"/>
      <c r="F340" s="231" t="s">
        <v>520</v>
      </c>
      <c r="G340" s="39"/>
      <c r="H340" s="39"/>
      <c r="I340" s="232"/>
      <c r="J340" s="39"/>
      <c r="K340" s="39"/>
      <c r="L340" s="43"/>
      <c r="M340" s="233"/>
      <c r="N340" s="234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142</v>
      </c>
      <c r="AU340" s="16" t="s">
        <v>85</v>
      </c>
    </row>
    <row r="341" s="2" customFormat="1" ht="21.75" customHeight="1">
      <c r="A341" s="37"/>
      <c r="B341" s="38"/>
      <c r="C341" s="217" t="s">
        <v>516</v>
      </c>
      <c r="D341" s="217" t="s">
        <v>135</v>
      </c>
      <c r="E341" s="218" t="s">
        <v>522</v>
      </c>
      <c r="F341" s="219" t="s">
        <v>523</v>
      </c>
      <c r="G341" s="220" t="s">
        <v>524</v>
      </c>
      <c r="H341" s="221">
        <v>6.7999999999999998</v>
      </c>
      <c r="I341" s="222"/>
      <c r="J341" s="223">
        <f>ROUND(I341*H341,2)</f>
        <v>0</v>
      </c>
      <c r="K341" s="219" t="s">
        <v>139</v>
      </c>
      <c r="L341" s="43"/>
      <c r="M341" s="224" t="s">
        <v>1</v>
      </c>
      <c r="N341" s="225" t="s">
        <v>40</v>
      </c>
      <c r="O341" s="90"/>
      <c r="P341" s="226">
        <f>O341*H341</f>
        <v>0</v>
      </c>
      <c r="Q341" s="226">
        <v>0</v>
      </c>
      <c r="R341" s="226">
        <f>Q341*H341</f>
        <v>0</v>
      </c>
      <c r="S341" s="226">
        <v>0.001</v>
      </c>
      <c r="T341" s="227">
        <f>S341*H341</f>
        <v>0.0067999999999999996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140</v>
      </c>
      <c r="AT341" s="228" t="s">
        <v>135</v>
      </c>
      <c r="AU341" s="228" t="s">
        <v>85</v>
      </c>
      <c r="AY341" s="16" t="s">
        <v>133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83</v>
      </c>
      <c r="BK341" s="229">
        <f>ROUND(I341*H341,2)</f>
        <v>0</v>
      </c>
      <c r="BL341" s="16" t="s">
        <v>140</v>
      </c>
      <c r="BM341" s="228" t="s">
        <v>703</v>
      </c>
    </row>
    <row r="342" s="2" customFormat="1">
      <c r="A342" s="37"/>
      <c r="B342" s="38"/>
      <c r="C342" s="39"/>
      <c r="D342" s="230" t="s">
        <v>142</v>
      </c>
      <c r="E342" s="39"/>
      <c r="F342" s="231" t="s">
        <v>526</v>
      </c>
      <c r="G342" s="39"/>
      <c r="H342" s="39"/>
      <c r="I342" s="232"/>
      <c r="J342" s="39"/>
      <c r="K342" s="39"/>
      <c r="L342" s="43"/>
      <c r="M342" s="233"/>
      <c r="N342" s="23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142</v>
      </c>
      <c r="AU342" s="16" t="s">
        <v>85</v>
      </c>
    </row>
    <row r="343" s="2" customFormat="1" ht="16.5" customHeight="1">
      <c r="A343" s="37"/>
      <c r="B343" s="38"/>
      <c r="C343" s="217" t="s">
        <v>521</v>
      </c>
      <c r="D343" s="217" t="s">
        <v>135</v>
      </c>
      <c r="E343" s="218" t="s">
        <v>528</v>
      </c>
      <c r="F343" s="219" t="s">
        <v>529</v>
      </c>
      <c r="G343" s="220" t="s">
        <v>151</v>
      </c>
      <c r="H343" s="221">
        <v>5</v>
      </c>
      <c r="I343" s="222"/>
      <c r="J343" s="223">
        <f>ROUND(I343*H343,2)</f>
        <v>0</v>
      </c>
      <c r="K343" s="219" t="s">
        <v>1</v>
      </c>
      <c r="L343" s="43"/>
      <c r="M343" s="224" t="s">
        <v>1</v>
      </c>
      <c r="N343" s="225" t="s">
        <v>40</v>
      </c>
      <c r="O343" s="90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140</v>
      </c>
      <c r="AT343" s="228" t="s">
        <v>135</v>
      </c>
      <c r="AU343" s="228" t="s">
        <v>85</v>
      </c>
      <c r="AY343" s="16" t="s">
        <v>133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83</v>
      </c>
      <c r="BK343" s="229">
        <f>ROUND(I343*H343,2)</f>
        <v>0</v>
      </c>
      <c r="BL343" s="16" t="s">
        <v>140</v>
      </c>
      <c r="BM343" s="228" t="s">
        <v>704</v>
      </c>
    </row>
    <row r="344" s="2" customFormat="1">
      <c r="A344" s="37"/>
      <c r="B344" s="38"/>
      <c r="C344" s="39"/>
      <c r="D344" s="230" t="s">
        <v>142</v>
      </c>
      <c r="E344" s="39"/>
      <c r="F344" s="231" t="s">
        <v>529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142</v>
      </c>
      <c r="AU344" s="16" t="s">
        <v>85</v>
      </c>
    </row>
    <row r="345" s="12" customFormat="1" ht="22.8" customHeight="1">
      <c r="A345" s="12"/>
      <c r="B345" s="201"/>
      <c r="C345" s="202"/>
      <c r="D345" s="203" t="s">
        <v>74</v>
      </c>
      <c r="E345" s="215" t="s">
        <v>531</v>
      </c>
      <c r="F345" s="215" t="s">
        <v>532</v>
      </c>
      <c r="G345" s="202"/>
      <c r="H345" s="202"/>
      <c r="I345" s="205"/>
      <c r="J345" s="216">
        <f>BK345</f>
        <v>0</v>
      </c>
      <c r="K345" s="202"/>
      <c r="L345" s="207"/>
      <c r="M345" s="208"/>
      <c r="N345" s="209"/>
      <c r="O345" s="209"/>
      <c r="P345" s="210">
        <f>SUM(P346:P350)</f>
        <v>0</v>
      </c>
      <c r="Q345" s="209"/>
      <c r="R345" s="210">
        <f>SUM(R346:R350)</f>
        <v>0</v>
      </c>
      <c r="S345" s="209"/>
      <c r="T345" s="211">
        <f>SUM(T346:T350)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2" t="s">
        <v>83</v>
      </c>
      <c r="AT345" s="213" t="s">
        <v>74</v>
      </c>
      <c r="AU345" s="213" t="s">
        <v>83</v>
      </c>
      <c r="AY345" s="212" t="s">
        <v>133</v>
      </c>
      <c r="BK345" s="214">
        <f>SUM(BK346:BK350)</f>
        <v>0</v>
      </c>
    </row>
    <row r="346" s="2" customFormat="1" ht="24.15" customHeight="1">
      <c r="A346" s="37"/>
      <c r="B346" s="38"/>
      <c r="C346" s="217" t="s">
        <v>527</v>
      </c>
      <c r="D346" s="217" t="s">
        <v>135</v>
      </c>
      <c r="E346" s="218" t="s">
        <v>534</v>
      </c>
      <c r="F346" s="219" t="s">
        <v>535</v>
      </c>
      <c r="G346" s="220" t="s">
        <v>192</v>
      </c>
      <c r="H346" s="221">
        <v>65.670000000000002</v>
      </c>
      <c r="I346" s="222"/>
      <c r="J346" s="223">
        <f>ROUND(I346*H346,2)</f>
        <v>0</v>
      </c>
      <c r="K346" s="219" t="s">
        <v>1</v>
      </c>
      <c r="L346" s="43"/>
      <c r="M346" s="224" t="s">
        <v>1</v>
      </c>
      <c r="N346" s="225" t="s">
        <v>40</v>
      </c>
      <c r="O346" s="90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140</v>
      </c>
      <c r="AT346" s="228" t="s">
        <v>135</v>
      </c>
      <c r="AU346" s="228" t="s">
        <v>85</v>
      </c>
      <c r="AY346" s="16" t="s">
        <v>133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83</v>
      </c>
      <c r="BK346" s="229">
        <f>ROUND(I346*H346,2)</f>
        <v>0</v>
      </c>
      <c r="BL346" s="16" t="s">
        <v>140</v>
      </c>
      <c r="BM346" s="228" t="s">
        <v>705</v>
      </c>
    </row>
    <row r="347" s="2" customFormat="1">
      <c r="A347" s="37"/>
      <c r="B347" s="38"/>
      <c r="C347" s="39"/>
      <c r="D347" s="230" t="s">
        <v>142</v>
      </c>
      <c r="E347" s="39"/>
      <c r="F347" s="231" t="s">
        <v>535</v>
      </c>
      <c r="G347" s="39"/>
      <c r="H347" s="39"/>
      <c r="I347" s="232"/>
      <c r="J347" s="39"/>
      <c r="K347" s="39"/>
      <c r="L347" s="43"/>
      <c r="M347" s="233"/>
      <c r="N347" s="234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142</v>
      </c>
      <c r="AU347" s="16" t="s">
        <v>85</v>
      </c>
    </row>
    <row r="348" s="2" customFormat="1">
      <c r="A348" s="37"/>
      <c r="B348" s="38"/>
      <c r="C348" s="39"/>
      <c r="D348" s="230" t="s">
        <v>209</v>
      </c>
      <c r="E348" s="39"/>
      <c r="F348" s="267" t="s">
        <v>537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209</v>
      </c>
      <c r="AU348" s="16" t="s">
        <v>85</v>
      </c>
    </row>
    <row r="349" s="2" customFormat="1" ht="24.15" customHeight="1">
      <c r="A349" s="37"/>
      <c r="B349" s="38"/>
      <c r="C349" s="217" t="s">
        <v>533</v>
      </c>
      <c r="D349" s="217" t="s">
        <v>135</v>
      </c>
      <c r="E349" s="218" t="s">
        <v>539</v>
      </c>
      <c r="F349" s="219" t="s">
        <v>540</v>
      </c>
      <c r="G349" s="220" t="s">
        <v>192</v>
      </c>
      <c r="H349" s="221">
        <v>65.670000000000002</v>
      </c>
      <c r="I349" s="222"/>
      <c r="J349" s="223">
        <f>ROUND(I349*H349,2)</f>
        <v>0</v>
      </c>
      <c r="K349" s="219" t="s">
        <v>139</v>
      </c>
      <c r="L349" s="43"/>
      <c r="M349" s="224" t="s">
        <v>1</v>
      </c>
      <c r="N349" s="225" t="s">
        <v>40</v>
      </c>
      <c r="O349" s="90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140</v>
      </c>
      <c r="AT349" s="228" t="s">
        <v>135</v>
      </c>
      <c r="AU349" s="228" t="s">
        <v>85</v>
      </c>
      <c r="AY349" s="16" t="s">
        <v>133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83</v>
      </c>
      <c r="BK349" s="229">
        <f>ROUND(I349*H349,2)</f>
        <v>0</v>
      </c>
      <c r="BL349" s="16" t="s">
        <v>140</v>
      </c>
      <c r="BM349" s="228" t="s">
        <v>706</v>
      </c>
    </row>
    <row r="350" s="2" customFormat="1">
      <c r="A350" s="37"/>
      <c r="B350" s="38"/>
      <c r="C350" s="39"/>
      <c r="D350" s="230" t="s">
        <v>142</v>
      </c>
      <c r="E350" s="39"/>
      <c r="F350" s="231" t="s">
        <v>542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142</v>
      </c>
      <c r="AU350" s="16" t="s">
        <v>85</v>
      </c>
    </row>
    <row r="351" s="12" customFormat="1" ht="22.8" customHeight="1">
      <c r="A351" s="12"/>
      <c r="B351" s="201"/>
      <c r="C351" s="202"/>
      <c r="D351" s="203" t="s">
        <v>74</v>
      </c>
      <c r="E351" s="215" t="s">
        <v>543</v>
      </c>
      <c r="F351" s="215" t="s">
        <v>544</v>
      </c>
      <c r="G351" s="202"/>
      <c r="H351" s="202"/>
      <c r="I351" s="205"/>
      <c r="J351" s="216">
        <f>BK351</f>
        <v>0</v>
      </c>
      <c r="K351" s="202"/>
      <c r="L351" s="207"/>
      <c r="M351" s="208"/>
      <c r="N351" s="209"/>
      <c r="O351" s="209"/>
      <c r="P351" s="210">
        <f>SUM(P352:P353)</f>
        <v>0</v>
      </c>
      <c r="Q351" s="209"/>
      <c r="R351" s="210">
        <f>SUM(R352:R353)</f>
        <v>0</v>
      </c>
      <c r="S351" s="209"/>
      <c r="T351" s="211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2" t="s">
        <v>83</v>
      </c>
      <c r="AT351" s="213" t="s">
        <v>74</v>
      </c>
      <c r="AU351" s="213" t="s">
        <v>83</v>
      </c>
      <c r="AY351" s="212" t="s">
        <v>133</v>
      </c>
      <c r="BK351" s="214">
        <f>SUM(BK352:BK353)</f>
        <v>0</v>
      </c>
    </row>
    <row r="352" s="2" customFormat="1" ht="24.15" customHeight="1">
      <c r="A352" s="37"/>
      <c r="B352" s="38"/>
      <c r="C352" s="217" t="s">
        <v>538</v>
      </c>
      <c r="D352" s="217" t="s">
        <v>135</v>
      </c>
      <c r="E352" s="218" t="s">
        <v>546</v>
      </c>
      <c r="F352" s="219" t="s">
        <v>547</v>
      </c>
      <c r="G352" s="220" t="s">
        <v>192</v>
      </c>
      <c r="H352" s="221">
        <v>67.697999999999993</v>
      </c>
      <c r="I352" s="222"/>
      <c r="J352" s="223">
        <f>ROUND(I352*H352,2)</f>
        <v>0</v>
      </c>
      <c r="K352" s="219" t="s">
        <v>139</v>
      </c>
      <c r="L352" s="43"/>
      <c r="M352" s="224" t="s">
        <v>1</v>
      </c>
      <c r="N352" s="225" t="s">
        <v>40</v>
      </c>
      <c r="O352" s="90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8" t="s">
        <v>140</v>
      </c>
      <c r="AT352" s="228" t="s">
        <v>135</v>
      </c>
      <c r="AU352" s="228" t="s">
        <v>85</v>
      </c>
      <c r="AY352" s="16" t="s">
        <v>133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6" t="s">
        <v>83</v>
      </c>
      <c r="BK352" s="229">
        <f>ROUND(I352*H352,2)</f>
        <v>0</v>
      </c>
      <c r="BL352" s="16" t="s">
        <v>140</v>
      </c>
      <c r="BM352" s="228" t="s">
        <v>707</v>
      </c>
    </row>
    <row r="353" s="2" customFormat="1">
      <c r="A353" s="37"/>
      <c r="B353" s="38"/>
      <c r="C353" s="39"/>
      <c r="D353" s="230" t="s">
        <v>142</v>
      </c>
      <c r="E353" s="39"/>
      <c r="F353" s="231" t="s">
        <v>549</v>
      </c>
      <c r="G353" s="39"/>
      <c r="H353" s="39"/>
      <c r="I353" s="232"/>
      <c r="J353" s="39"/>
      <c r="K353" s="39"/>
      <c r="L353" s="43"/>
      <c r="M353" s="233"/>
      <c r="N353" s="234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142</v>
      </c>
      <c r="AU353" s="16" t="s">
        <v>85</v>
      </c>
    </row>
    <row r="354" s="12" customFormat="1" ht="25.92" customHeight="1">
      <c r="A354" s="12"/>
      <c r="B354" s="201"/>
      <c r="C354" s="202"/>
      <c r="D354" s="203" t="s">
        <v>74</v>
      </c>
      <c r="E354" s="204" t="s">
        <v>550</v>
      </c>
      <c r="F354" s="204" t="s">
        <v>551</v>
      </c>
      <c r="G354" s="202"/>
      <c r="H354" s="202"/>
      <c r="I354" s="205"/>
      <c r="J354" s="206">
        <f>BK354</f>
        <v>0</v>
      </c>
      <c r="K354" s="202"/>
      <c r="L354" s="207"/>
      <c r="M354" s="208"/>
      <c r="N354" s="209"/>
      <c r="O354" s="209"/>
      <c r="P354" s="210">
        <f>P355+P381</f>
        <v>0</v>
      </c>
      <c r="Q354" s="209"/>
      <c r="R354" s="210">
        <f>R355+R381</f>
        <v>0.034037680000000001</v>
      </c>
      <c r="S354" s="209"/>
      <c r="T354" s="211">
        <f>T355+T381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2" t="s">
        <v>85</v>
      </c>
      <c r="AT354" s="213" t="s">
        <v>74</v>
      </c>
      <c r="AU354" s="213" t="s">
        <v>75</v>
      </c>
      <c r="AY354" s="212" t="s">
        <v>133</v>
      </c>
      <c r="BK354" s="214">
        <f>BK355+BK381</f>
        <v>0</v>
      </c>
    </row>
    <row r="355" s="12" customFormat="1" ht="22.8" customHeight="1">
      <c r="A355" s="12"/>
      <c r="B355" s="201"/>
      <c r="C355" s="202"/>
      <c r="D355" s="203" t="s">
        <v>74</v>
      </c>
      <c r="E355" s="215" t="s">
        <v>552</v>
      </c>
      <c r="F355" s="215" t="s">
        <v>553</v>
      </c>
      <c r="G355" s="202"/>
      <c r="H355" s="202"/>
      <c r="I355" s="205"/>
      <c r="J355" s="216">
        <f>BK355</f>
        <v>0</v>
      </c>
      <c r="K355" s="202"/>
      <c r="L355" s="207"/>
      <c r="M355" s="208"/>
      <c r="N355" s="209"/>
      <c r="O355" s="209"/>
      <c r="P355" s="210">
        <f>SUM(P356:P380)</f>
        <v>0</v>
      </c>
      <c r="Q355" s="209"/>
      <c r="R355" s="210">
        <f>SUM(R356:R380)</f>
        <v>0.034037680000000001</v>
      </c>
      <c r="S355" s="209"/>
      <c r="T355" s="211">
        <f>SUM(T356:T380)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2" t="s">
        <v>85</v>
      </c>
      <c r="AT355" s="213" t="s">
        <v>74</v>
      </c>
      <c r="AU355" s="213" t="s">
        <v>83</v>
      </c>
      <c r="AY355" s="212" t="s">
        <v>133</v>
      </c>
      <c r="BK355" s="214">
        <f>SUM(BK356:BK380)</f>
        <v>0</v>
      </c>
    </row>
    <row r="356" s="2" customFormat="1" ht="24.15" customHeight="1">
      <c r="A356" s="37"/>
      <c r="B356" s="38"/>
      <c r="C356" s="217" t="s">
        <v>545</v>
      </c>
      <c r="D356" s="217" t="s">
        <v>135</v>
      </c>
      <c r="E356" s="218" t="s">
        <v>555</v>
      </c>
      <c r="F356" s="219" t="s">
        <v>556</v>
      </c>
      <c r="G356" s="220" t="s">
        <v>138</v>
      </c>
      <c r="H356" s="221">
        <v>44.277999999999999</v>
      </c>
      <c r="I356" s="222"/>
      <c r="J356" s="223">
        <f>ROUND(I356*H356,2)</f>
        <v>0</v>
      </c>
      <c r="K356" s="219" t="s">
        <v>139</v>
      </c>
      <c r="L356" s="43"/>
      <c r="M356" s="224" t="s">
        <v>1</v>
      </c>
      <c r="N356" s="225" t="s">
        <v>40</v>
      </c>
      <c r="O356" s="90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8" t="s">
        <v>557</v>
      </c>
      <c r="AT356" s="228" t="s">
        <v>135</v>
      </c>
      <c r="AU356" s="228" t="s">
        <v>85</v>
      </c>
      <c r="AY356" s="16" t="s">
        <v>133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6" t="s">
        <v>83</v>
      </c>
      <c r="BK356" s="229">
        <f>ROUND(I356*H356,2)</f>
        <v>0</v>
      </c>
      <c r="BL356" s="16" t="s">
        <v>557</v>
      </c>
      <c r="BM356" s="228" t="s">
        <v>708</v>
      </c>
    </row>
    <row r="357" s="2" customFormat="1">
      <c r="A357" s="37"/>
      <c r="B357" s="38"/>
      <c r="C357" s="39"/>
      <c r="D357" s="230" t="s">
        <v>142</v>
      </c>
      <c r="E357" s="39"/>
      <c r="F357" s="231" t="s">
        <v>559</v>
      </c>
      <c r="G357" s="39"/>
      <c r="H357" s="39"/>
      <c r="I357" s="232"/>
      <c r="J357" s="39"/>
      <c r="K357" s="39"/>
      <c r="L357" s="43"/>
      <c r="M357" s="233"/>
      <c r="N357" s="234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142</v>
      </c>
      <c r="AU357" s="16" t="s">
        <v>85</v>
      </c>
    </row>
    <row r="358" s="13" customFormat="1">
      <c r="A358" s="13"/>
      <c r="B358" s="235"/>
      <c r="C358" s="236"/>
      <c r="D358" s="230" t="s">
        <v>171</v>
      </c>
      <c r="E358" s="237" t="s">
        <v>1</v>
      </c>
      <c r="F358" s="238" t="s">
        <v>709</v>
      </c>
      <c r="G358" s="236"/>
      <c r="H358" s="239">
        <v>14.521000000000001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171</v>
      </c>
      <c r="AU358" s="245" t="s">
        <v>85</v>
      </c>
      <c r="AV358" s="13" t="s">
        <v>85</v>
      </c>
      <c r="AW358" s="13" t="s">
        <v>31</v>
      </c>
      <c r="AX358" s="13" t="s">
        <v>75</v>
      </c>
      <c r="AY358" s="245" t="s">
        <v>133</v>
      </c>
    </row>
    <row r="359" s="13" customFormat="1">
      <c r="A359" s="13"/>
      <c r="B359" s="235"/>
      <c r="C359" s="236"/>
      <c r="D359" s="230" t="s">
        <v>171</v>
      </c>
      <c r="E359" s="237" t="s">
        <v>1</v>
      </c>
      <c r="F359" s="238" t="s">
        <v>710</v>
      </c>
      <c r="G359" s="236"/>
      <c r="H359" s="239">
        <v>19.440999999999999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171</v>
      </c>
      <c r="AU359" s="245" t="s">
        <v>85</v>
      </c>
      <c r="AV359" s="13" t="s">
        <v>85</v>
      </c>
      <c r="AW359" s="13" t="s">
        <v>31</v>
      </c>
      <c r="AX359" s="13" t="s">
        <v>75</v>
      </c>
      <c r="AY359" s="245" t="s">
        <v>133</v>
      </c>
    </row>
    <row r="360" s="13" customFormat="1">
      <c r="A360" s="13"/>
      <c r="B360" s="235"/>
      <c r="C360" s="236"/>
      <c r="D360" s="230" t="s">
        <v>171</v>
      </c>
      <c r="E360" s="237" t="s">
        <v>1</v>
      </c>
      <c r="F360" s="238" t="s">
        <v>711</v>
      </c>
      <c r="G360" s="236"/>
      <c r="H360" s="239">
        <v>10.316000000000001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171</v>
      </c>
      <c r="AU360" s="245" t="s">
        <v>85</v>
      </c>
      <c r="AV360" s="13" t="s">
        <v>85</v>
      </c>
      <c r="AW360" s="13" t="s">
        <v>31</v>
      </c>
      <c r="AX360" s="13" t="s">
        <v>75</v>
      </c>
      <c r="AY360" s="245" t="s">
        <v>133</v>
      </c>
    </row>
    <row r="361" s="14" customFormat="1">
      <c r="A361" s="14"/>
      <c r="B361" s="246"/>
      <c r="C361" s="247"/>
      <c r="D361" s="230" t="s">
        <v>171</v>
      </c>
      <c r="E361" s="248" t="s">
        <v>1</v>
      </c>
      <c r="F361" s="249" t="s">
        <v>175</v>
      </c>
      <c r="G361" s="247"/>
      <c r="H361" s="250">
        <v>44.278000000000006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171</v>
      </c>
      <c r="AU361" s="256" t="s">
        <v>85</v>
      </c>
      <c r="AV361" s="14" t="s">
        <v>140</v>
      </c>
      <c r="AW361" s="14" t="s">
        <v>31</v>
      </c>
      <c r="AX361" s="14" t="s">
        <v>83</v>
      </c>
      <c r="AY361" s="256" t="s">
        <v>133</v>
      </c>
    </row>
    <row r="362" s="2" customFormat="1" ht="16.5" customHeight="1">
      <c r="A362" s="37"/>
      <c r="B362" s="38"/>
      <c r="C362" s="257" t="s">
        <v>554</v>
      </c>
      <c r="D362" s="257" t="s">
        <v>189</v>
      </c>
      <c r="E362" s="258" t="s">
        <v>564</v>
      </c>
      <c r="F362" s="259" t="s">
        <v>565</v>
      </c>
      <c r="G362" s="260" t="s">
        <v>192</v>
      </c>
      <c r="H362" s="261">
        <v>0.014</v>
      </c>
      <c r="I362" s="262"/>
      <c r="J362" s="263">
        <f>ROUND(I362*H362,2)</f>
        <v>0</v>
      </c>
      <c r="K362" s="259" t="s">
        <v>139</v>
      </c>
      <c r="L362" s="264"/>
      <c r="M362" s="265" t="s">
        <v>1</v>
      </c>
      <c r="N362" s="266" t="s">
        <v>40</v>
      </c>
      <c r="O362" s="90"/>
      <c r="P362" s="226">
        <f>O362*H362</f>
        <v>0</v>
      </c>
      <c r="Q362" s="226">
        <v>1</v>
      </c>
      <c r="R362" s="226">
        <f>Q362*H362</f>
        <v>0.014</v>
      </c>
      <c r="S362" s="226">
        <v>0</v>
      </c>
      <c r="T362" s="22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8" t="s">
        <v>327</v>
      </c>
      <c r="AT362" s="228" t="s">
        <v>189</v>
      </c>
      <c r="AU362" s="228" t="s">
        <v>85</v>
      </c>
      <c r="AY362" s="16" t="s">
        <v>133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6" t="s">
        <v>83</v>
      </c>
      <c r="BK362" s="229">
        <f>ROUND(I362*H362,2)</f>
        <v>0</v>
      </c>
      <c r="BL362" s="16" t="s">
        <v>557</v>
      </c>
      <c r="BM362" s="228" t="s">
        <v>712</v>
      </c>
    </row>
    <row r="363" s="2" customFormat="1">
      <c r="A363" s="37"/>
      <c r="B363" s="38"/>
      <c r="C363" s="39"/>
      <c r="D363" s="230" t="s">
        <v>142</v>
      </c>
      <c r="E363" s="39"/>
      <c r="F363" s="231" t="s">
        <v>565</v>
      </c>
      <c r="G363" s="39"/>
      <c r="H363" s="39"/>
      <c r="I363" s="232"/>
      <c r="J363" s="39"/>
      <c r="K363" s="39"/>
      <c r="L363" s="43"/>
      <c r="M363" s="233"/>
      <c r="N363" s="234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142</v>
      </c>
      <c r="AU363" s="16" t="s">
        <v>85</v>
      </c>
    </row>
    <row r="364" s="13" customFormat="1">
      <c r="A364" s="13"/>
      <c r="B364" s="235"/>
      <c r="C364" s="236"/>
      <c r="D364" s="230" t="s">
        <v>171</v>
      </c>
      <c r="E364" s="236"/>
      <c r="F364" s="238" t="s">
        <v>713</v>
      </c>
      <c r="G364" s="236"/>
      <c r="H364" s="239">
        <v>0.014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171</v>
      </c>
      <c r="AU364" s="245" t="s">
        <v>85</v>
      </c>
      <c r="AV364" s="13" t="s">
        <v>85</v>
      </c>
      <c r="AW364" s="13" t="s">
        <v>4</v>
      </c>
      <c r="AX364" s="13" t="s">
        <v>83</v>
      </c>
      <c r="AY364" s="245" t="s">
        <v>133</v>
      </c>
    </row>
    <row r="365" s="2" customFormat="1" ht="24.15" customHeight="1">
      <c r="A365" s="37"/>
      <c r="B365" s="38"/>
      <c r="C365" s="217" t="s">
        <v>563</v>
      </c>
      <c r="D365" s="217" t="s">
        <v>135</v>
      </c>
      <c r="E365" s="218" t="s">
        <v>569</v>
      </c>
      <c r="F365" s="219" t="s">
        <v>570</v>
      </c>
      <c r="G365" s="220" t="s">
        <v>138</v>
      </c>
      <c r="H365" s="221">
        <v>88.555999999999997</v>
      </c>
      <c r="I365" s="222"/>
      <c r="J365" s="223">
        <f>ROUND(I365*H365,2)</f>
        <v>0</v>
      </c>
      <c r="K365" s="219" t="s">
        <v>139</v>
      </c>
      <c r="L365" s="43"/>
      <c r="M365" s="224" t="s">
        <v>1</v>
      </c>
      <c r="N365" s="225" t="s">
        <v>40</v>
      </c>
      <c r="O365" s="90"/>
      <c r="P365" s="226">
        <f>O365*H365</f>
        <v>0</v>
      </c>
      <c r="Q365" s="226">
        <v>3.0000000000000001E-05</v>
      </c>
      <c r="R365" s="226">
        <f>Q365*H365</f>
        <v>0.0026566799999999998</v>
      </c>
      <c r="S365" s="226">
        <v>0</v>
      </c>
      <c r="T365" s="227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8" t="s">
        <v>557</v>
      </c>
      <c r="AT365" s="228" t="s">
        <v>135</v>
      </c>
      <c r="AU365" s="228" t="s">
        <v>85</v>
      </c>
      <c r="AY365" s="16" t="s">
        <v>133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6" t="s">
        <v>83</v>
      </c>
      <c r="BK365" s="229">
        <f>ROUND(I365*H365,2)</f>
        <v>0</v>
      </c>
      <c r="BL365" s="16" t="s">
        <v>557</v>
      </c>
      <c r="BM365" s="228" t="s">
        <v>714</v>
      </c>
    </row>
    <row r="366" s="2" customFormat="1">
      <c r="A366" s="37"/>
      <c r="B366" s="38"/>
      <c r="C366" s="39"/>
      <c r="D366" s="230" t="s">
        <v>142</v>
      </c>
      <c r="E366" s="39"/>
      <c r="F366" s="231" t="s">
        <v>572</v>
      </c>
      <c r="G366" s="39"/>
      <c r="H366" s="39"/>
      <c r="I366" s="232"/>
      <c r="J366" s="39"/>
      <c r="K366" s="39"/>
      <c r="L366" s="43"/>
      <c r="M366" s="233"/>
      <c r="N366" s="234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142</v>
      </c>
      <c r="AU366" s="16" t="s">
        <v>85</v>
      </c>
    </row>
    <row r="367" s="13" customFormat="1">
      <c r="A367" s="13"/>
      <c r="B367" s="235"/>
      <c r="C367" s="236"/>
      <c r="D367" s="230" t="s">
        <v>171</v>
      </c>
      <c r="E367" s="237" t="s">
        <v>1</v>
      </c>
      <c r="F367" s="238" t="s">
        <v>715</v>
      </c>
      <c r="G367" s="236"/>
      <c r="H367" s="239">
        <v>88.555999999999997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171</v>
      </c>
      <c r="AU367" s="245" t="s">
        <v>85</v>
      </c>
      <c r="AV367" s="13" t="s">
        <v>85</v>
      </c>
      <c r="AW367" s="13" t="s">
        <v>31</v>
      </c>
      <c r="AX367" s="13" t="s">
        <v>83</v>
      </c>
      <c r="AY367" s="245" t="s">
        <v>133</v>
      </c>
    </row>
    <row r="368" s="2" customFormat="1" ht="24.15" customHeight="1">
      <c r="A368" s="37"/>
      <c r="B368" s="38"/>
      <c r="C368" s="257" t="s">
        <v>568</v>
      </c>
      <c r="D368" s="257" t="s">
        <v>189</v>
      </c>
      <c r="E368" s="258" t="s">
        <v>575</v>
      </c>
      <c r="F368" s="259" t="s">
        <v>576</v>
      </c>
      <c r="G368" s="260" t="s">
        <v>524</v>
      </c>
      <c r="H368" s="261">
        <v>0.040000000000000001</v>
      </c>
      <c r="I368" s="262"/>
      <c r="J368" s="263">
        <f>ROUND(I368*H368,2)</f>
        <v>0</v>
      </c>
      <c r="K368" s="259" t="s">
        <v>139</v>
      </c>
      <c r="L368" s="264"/>
      <c r="M368" s="265" t="s">
        <v>1</v>
      </c>
      <c r="N368" s="266" t="s">
        <v>40</v>
      </c>
      <c r="O368" s="90"/>
      <c r="P368" s="226">
        <f>O368*H368</f>
        <v>0</v>
      </c>
      <c r="Q368" s="226">
        <v>0.001</v>
      </c>
      <c r="R368" s="226">
        <f>Q368*H368</f>
        <v>4.0000000000000003E-05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327</v>
      </c>
      <c r="AT368" s="228" t="s">
        <v>189</v>
      </c>
      <c r="AU368" s="228" t="s">
        <v>85</v>
      </c>
      <c r="AY368" s="16" t="s">
        <v>133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83</v>
      </c>
      <c r="BK368" s="229">
        <f>ROUND(I368*H368,2)</f>
        <v>0</v>
      </c>
      <c r="BL368" s="16" t="s">
        <v>557</v>
      </c>
      <c r="BM368" s="228" t="s">
        <v>716</v>
      </c>
    </row>
    <row r="369" s="2" customFormat="1">
      <c r="A369" s="37"/>
      <c r="B369" s="38"/>
      <c r="C369" s="39"/>
      <c r="D369" s="230" t="s">
        <v>142</v>
      </c>
      <c r="E369" s="39"/>
      <c r="F369" s="231" t="s">
        <v>576</v>
      </c>
      <c r="G369" s="39"/>
      <c r="H369" s="39"/>
      <c r="I369" s="232"/>
      <c r="J369" s="39"/>
      <c r="K369" s="39"/>
      <c r="L369" s="43"/>
      <c r="M369" s="233"/>
      <c r="N369" s="23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142</v>
      </c>
      <c r="AU369" s="16" t="s">
        <v>85</v>
      </c>
    </row>
    <row r="370" s="13" customFormat="1">
      <c r="A370" s="13"/>
      <c r="B370" s="235"/>
      <c r="C370" s="236"/>
      <c r="D370" s="230" t="s">
        <v>171</v>
      </c>
      <c r="E370" s="236"/>
      <c r="F370" s="238" t="s">
        <v>717</v>
      </c>
      <c r="G370" s="236"/>
      <c r="H370" s="239">
        <v>0.040000000000000001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171</v>
      </c>
      <c r="AU370" s="245" t="s">
        <v>85</v>
      </c>
      <c r="AV370" s="13" t="s">
        <v>85</v>
      </c>
      <c r="AW370" s="13" t="s">
        <v>4</v>
      </c>
      <c r="AX370" s="13" t="s">
        <v>83</v>
      </c>
      <c r="AY370" s="245" t="s">
        <v>133</v>
      </c>
    </row>
    <row r="371" s="2" customFormat="1" ht="24.15" customHeight="1">
      <c r="A371" s="37"/>
      <c r="B371" s="38"/>
      <c r="C371" s="217" t="s">
        <v>574</v>
      </c>
      <c r="D371" s="217" t="s">
        <v>135</v>
      </c>
      <c r="E371" s="218" t="s">
        <v>580</v>
      </c>
      <c r="F371" s="219" t="s">
        <v>581</v>
      </c>
      <c r="G371" s="220" t="s">
        <v>138</v>
      </c>
      <c r="H371" s="221">
        <v>29.757000000000001</v>
      </c>
      <c r="I371" s="222"/>
      <c r="J371" s="223">
        <f>ROUND(I371*H371,2)</f>
        <v>0</v>
      </c>
      <c r="K371" s="219" t="s">
        <v>139</v>
      </c>
      <c r="L371" s="43"/>
      <c r="M371" s="224" t="s">
        <v>1</v>
      </c>
      <c r="N371" s="225" t="s">
        <v>40</v>
      </c>
      <c r="O371" s="90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8" t="s">
        <v>557</v>
      </c>
      <c r="AT371" s="228" t="s">
        <v>135</v>
      </c>
      <c r="AU371" s="228" t="s">
        <v>85</v>
      </c>
      <c r="AY371" s="16" t="s">
        <v>133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6" t="s">
        <v>83</v>
      </c>
      <c r="BK371" s="229">
        <f>ROUND(I371*H371,2)</f>
        <v>0</v>
      </c>
      <c r="BL371" s="16" t="s">
        <v>557</v>
      </c>
      <c r="BM371" s="228" t="s">
        <v>718</v>
      </c>
    </row>
    <row r="372" s="2" customFormat="1">
      <c r="A372" s="37"/>
      <c r="B372" s="38"/>
      <c r="C372" s="39"/>
      <c r="D372" s="230" t="s">
        <v>142</v>
      </c>
      <c r="E372" s="39"/>
      <c r="F372" s="231" t="s">
        <v>583</v>
      </c>
      <c r="G372" s="39"/>
      <c r="H372" s="39"/>
      <c r="I372" s="232"/>
      <c r="J372" s="39"/>
      <c r="K372" s="39"/>
      <c r="L372" s="43"/>
      <c r="M372" s="233"/>
      <c r="N372" s="234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142</v>
      </c>
      <c r="AU372" s="16" t="s">
        <v>85</v>
      </c>
    </row>
    <row r="373" s="13" customFormat="1">
      <c r="A373" s="13"/>
      <c r="B373" s="235"/>
      <c r="C373" s="236"/>
      <c r="D373" s="230" t="s">
        <v>171</v>
      </c>
      <c r="E373" s="237" t="s">
        <v>1</v>
      </c>
      <c r="F373" s="238" t="s">
        <v>710</v>
      </c>
      <c r="G373" s="236"/>
      <c r="H373" s="239">
        <v>19.440999999999999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171</v>
      </c>
      <c r="AU373" s="245" t="s">
        <v>85</v>
      </c>
      <c r="AV373" s="13" t="s">
        <v>85</v>
      </c>
      <c r="AW373" s="13" t="s">
        <v>31</v>
      </c>
      <c r="AX373" s="13" t="s">
        <v>75</v>
      </c>
      <c r="AY373" s="245" t="s">
        <v>133</v>
      </c>
    </row>
    <row r="374" s="13" customFormat="1">
      <c r="A374" s="13"/>
      <c r="B374" s="235"/>
      <c r="C374" s="236"/>
      <c r="D374" s="230" t="s">
        <v>171</v>
      </c>
      <c r="E374" s="237" t="s">
        <v>1</v>
      </c>
      <c r="F374" s="238" t="s">
        <v>711</v>
      </c>
      <c r="G374" s="236"/>
      <c r="H374" s="239">
        <v>10.316000000000001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171</v>
      </c>
      <c r="AU374" s="245" t="s">
        <v>85</v>
      </c>
      <c r="AV374" s="13" t="s">
        <v>85</v>
      </c>
      <c r="AW374" s="13" t="s">
        <v>31</v>
      </c>
      <c r="AX374" s="13" t="s">
        <v>75</v>
      </c>
      <c r="AY374" s="245" t="s">
        <v>133</v>
      </c>
    </row>
    <row r="375" s="14" customFormat="1">
      <c r="A375" s="14"/>
      <c r="B375" s="246"/>
      <c r="C375" s="247"/>
      <c r="D375" s="230" t="s">
        <v>171</v>
      </c>
      <c r="E375" s="248" t="s">
        <v>1</v>
      </c>
      <c r="F375" s="249" t="s">
        <v>175</v>
      </c>
      <c r="G375" s="247"/>
      <c r="H375" s="250">
        <v>29.756999999999998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171</v>
      </c>
      <c r="AU375" s="256" t="s">
        <v>85</v>
      </c>
      <c r="AV375" s="14" t="s">
        <v>140</v>
      </c>
      <c r="AW375" s="14" t="s">
        <v>31</v>
      </c>
      <c r="AX375" s="14" t="s">
        <v>83</v>
      </c>
      <c r="AY375" s="256" t="s">
        <v>133</v>
      </c>
    </row>
    <row r="376" s="2" customFormat="1" ht="24.15" customHeight="1">
      <c r="A376" s="37"/>
      <c r="B376" s="38"/>
      <c r="C376" s="257" t="s">
        <v>579</v>
      </c>
      <c r="D376" s="257" t="s">
        <v>189</v>
      </c>
      <c r="E376" s="258" t="s">
        <v>585</v>
      </c>
      <c r="F376" s="259" t="s">
        <v>586</v>
      </c>
      <c r="G376" s="260" t="s">
        <v>138</v>
      </c>
      <c r="H376" s="261">
        <v>34.682000000000002</v>
      </c>
      <c r="I376" s="262"/>
      <c r="J376" s="263">
        <f>ROUND(I376*H376,2)</f>
        <v>0</v>
      </c>
      <c r="K376" s="259" t="s">
        <v>139</v>
      </c>
      <c r="L376" s="264"/>
      <c r="M376" s="265" t="s">
        <v>1</v>
      </c>
      <c r="N376" s="266" t="s">
        <v>40</v>
      </c>
      <c r="O376" s="90"/>
      <c r="P376" s="226">
        <f>O376*H376</f>
        <v>0</v>
      </c>
      <c r="Q376" s="226">
        <v>0.00050000000000000001</v>
      </c>
      <c r="R376" s="226">
        <f>Q376*H376</f>
        <v>0.017341000000000002</v>
      </c>
      <c r="S376" s="226">
        <v>0</v>
      </c>
      <c r="T376" s="22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8" t="s">
        <v>327</v>
      </c>
      <c r="AT376" s="228" t="s">
        <v>189</v>
      </c>
      <c r="AU376" s="228" t="s">
        <v>85</v>
      </c>
      <c r="AY376" s="16" t="s">
        <v>133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6" t="s">
        <v>83</v>
      </c>
      <c r="BK376" s="229">
        <f>ROUND(I376*H376,2)</f>
        <v>0</v>
      </c>
      <c r="BL376" s="16" t="s">
        <v>557</v>
      </c>
      <c r="BM376" s="228" t="s">
        <v>719</v>
      </c>
    </row>
    <row r="377" s="2" customFormat="1">
      <c r="A377" s="37"/>
      <c r="B377" s="38"/>
      <c r="C377" s="39"/>
      <c r="D377" s="230" t="s">
        <v>142</v>
      </c>
      <c r="E377" s="39"/>
      <c r="F377" s="231" t="s">
        <v>586</v>
      </c>
      <c r="G377" s="39"/>
      <c r="H377" s="39"/>
      <c r="I377" s="232"/>
      <c r="J377" s="39"/>
      <c r="K377" s="39"/>
      <c r="L377" s="43"/>
      <c r="M377" s="233"/>
      <c r="N377" s="234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142</v>
      </c>
      <c r="AU377" s="16" t="s">
        <v>85</v>
      </c>
    </row>
    <row r="378" s="13" customFormat="1">
      <c r="A378" s="13"/>
      <c r="B378" s="235"/>
      <c r="C378" s="236"/>
      <c r="D378" s="230" t="s">
        <v>171</v>
      </c>
      <c r="E378" s="236"/>
      <c r="F378" s="238" t="s">
        <v>720</v>
      </c>
      <c r="G378" s="236"/>
      <c r="H378" s="239">
        <v>34.682000000000002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171</v>
      </c>
      <c r="AU378" s="245" t="s">
        <v>85</v>
      </c>
      <c r="AV378" s="13" t="s">
        <v>85</v>
      </c>
      <c r="AW378" s="13" t="s">
        <v>4</v>
      </c>
      <c r="AX378" s="13" t="s">
        <v>83</v>
      </c>
      <c r="AY378" s="245" t="s">
        <v>133</v>
      </c>
    </row>
    <row r="379" s="2" customFormat="1" ht="24.15" customHeight="1">
      <c r="A379" s="37"/>
      <c r="B379" s="38"/>
      <c r="C379" s="217" t="s">
        <v>584</v>
      </c>
      <c r="D379" s="217" t="s">
        <v>135</v>
      </c>
      <c r="E379" s="218" t="s">
        <v>590</v>
      </c>
      <c r="F379" s="219" t="s">
        <v>591</v>
      </c>
      <c r="G379" s="220" t="s">
        <v>192</v>
      </c>
      <c r="H379" s="221">
        <v>0.034000000000000002</v>
      </c>
      <c r="I379" s="222"/>
      <c r="J379" s="223">
        <f>ROUND(I379*H379,2)</f>
        <v>0</v>
      </c>
      <c r="K379" s="219" t="s">
        <v>139</v>
      </c>
      <c r="L379" s="43"/>
      <c r="M379" s="224" t="s">
        <v>1</v>
      </c>
      <c r="N379" s="225" t="s">
        <v>40</v>
      </c>
      <c r="O379" s="90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8" t="s">
        <v>557</v>
      </c>
      <c r="AT379" s="228" t="s">
        <v>135</v>
      </c>
      <c r="AU379" s="228" t="s">
        <v>85</v>
      </c>
      <c r="AY379" s="16" t="s">
        <v>133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6" t="s">
        <v>83</v>
      </c>
      <c r="BK379" s="229">
        <f>ROUND(I379*H379,2)</f>
        <v>0</v>
      </c>
      <c r="BL379" s="16" t="s">
        <v>557</v>
      </c>
      <c r="BM379" s="228" t="s">
        <v>721</v>
      </c>
    </row>
    <row r="380" s="2" customFormat="1">
      <c r="A380" s="37"/>
      <c r="B380" s="38"/>
      <c r="C380" s="39"/>
      <c r="D380" s="230" t="s">
        <v>142</v>
      </c>
      <c r="E380" s="39"/>
      <c r="F380" s="231" t="s">
        <v>593</v>
      </c>
      <c r="G380" s="39"/>
      <c r="H380" s="39"/>
      <c r="I380" s="232"/>
      <c r="J380" s="39"/>
      <c r="K380" s="39"/>
      <c r="L380" s="43"/>
      <c r="M380" s="233"/>
      <c r="N380" s="234"/>
      <c r="O380" s="90"/>
      <c r="P380" s="90"/>
      <c r="Q380" s="90"/>
      <c r="R380" s="90"/>
      <c r="S380" s="90"/>
      <c r="T380" s="91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142</v>
      </c>
      <c r="AU380" s="16" t="s">
        <v>85</v>
      </c>
    </row>
    <row r="381" s="12" customFormat="1" ht="22.8" customHeight="1">
      <c r="A381" s="12"/>
      <c r="B381" s="201"/>
      <c r="C381" s="202"/>
      <c r="D381" s="203" t="s">
        <v>74</v>
      </c>
      <c r="E381" s="215" t="s">
        <v>722</v>
      </c>
      <c r="F381" s="215" t="s">
        <v>723</v>
      </c>
      <c r="G381" s="202"/>
      <c r="H381" s="202"/>
      <c r="I381" s="205"/>
      <c r="J381" s="216">
        <f>BK381</f>
        <v>0</v>
      </c>
      <c r="K381" s="202"/>
      <c r="L381" s="207"/>
      <c r="M381" s="208"/>
      <c r="N381" s="209"/>
      <c r="O381" s="209"/>
      <c r="P381" s="210">
        <f>SUM(P382:P384)</f>
        <v>0</v>
      </c>
      <c r="Q381" s="209"/>
      <c r="R381" s="210">
        <f>SUM(R382:R384)</f>
        <v>0</v>
      </c>
      <c r="S381" s="209"/>
      <c r="T381" s="211">
        <f>SUM(T382:T384)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2" t="s">
        <v>85</v>
      </c>
      <c r="AT381" s="213" t="s">
        <v>74</v>
      </c>
      <c r="AU381" s="213" t="s">
        <v>83</v>
      </c>
      <c r="AY381" s="212" t="s">
        <v>133</v>
      </c>
      <c r="BK381" s="214">
        <f>SUM(BK382:BK384)</f>
        <v>0</v>
      </c>
    </row>
    <row r="382" s="2" customFormat="1" ht="16.5" customHeight="1">
      <c r="A382" s="37"/>
      <c r="B382" s="38"/>
      <c r="C382" s="217" t="s">
        <v>589</v>
      </c>
      <c r="D382" s="217" t="s">
        <v>135</v>
      </c>
      <c r="E382" s="218" t="s">
        <v>724</v>
      </c>
      <c r="F382" s="219" t="s">
        <v>725</v>
      </c>
      <c r="G382" s="220" t="s">
        <v>726</v>
      </c>
      <c r="H382" s="221">
        <v>1</v>
      </c>
      <c r="I382" s="222"/>
      <c r="J382" s="223">
        <f>ROUND(I382*H382,2)</f>
        <v>0</v>
      </c>
      <c r="K382" s="219" t="s">
        <v>1</v>
      </c>
      <c r="L382" s="43"/>
      <c r="M382" s="224" t="s">
        <v>1</v>
      </c>
      <c r="N382" s="225" t="s">
        <v>40</v>
      </c>
      <c r="O382" s="90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8" t="s">
        <v>557</v>
      </c>
      <c r="AT382" s="228" t="s">
        <v>135</v>
      </c>
      <c r="AU382" s="228" t="s">
        <v>85</v>
      </c>
      <c r="AY382" s="16" t="s">
        <v>133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6" t="s">
        <v>83</v>
      </c>
      <c r="BK382" s="229">
        <f>ROUND(I382*H382,2)</f>
        <v>0</v>
      </c>
      <c r="BL382" s="16" t="s">
        <v>557</v>
      </c>
      <c r="BM382" s="228" t="s">
        <v>727</v>
      </c>
    </row>
    <row r="383" s="2" customFormat="1">
      <c r="A383" s="37"/>
      <c r="B383" s="38"/>
      <c r="C383" s="39"/>
      <c r="D383" s="230" t="s">
        <v>142</v>
      </c>
      <c r="E383" s="39"/>
      <c r="F383" s="231" t="s">
        <v>725</v>
      </c>
      <c r="G383" s="39"/>
      <c r="H383" s="39"/>
      <c r="I383" s="232"/>
      <c r="J383" s="39"/>
      <c r="K383" s="39"/>
      <c r="L383" s="43"/>
      <c r="M383" s="233"/>
      <c r="N383" s="234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6" t="s">
        <v>142</v>
      </c>
      <c r="AU383" s="16" t="s">
        <v>85</v>
      </c>
    </row>
    <row r="384" s="2" customFormat="1">
      <c r="A384" s="37"/>
      <c r="B384" s="38"/>
      <c r="C384" s="39"/>
      <c r="D384" s="230" t="s">
        <v>209</v>
      </c>
      <c r="E384" s="39"/>
      <c r="F384" s="267" t="s">
        <v>728</v>
      </c>
      <c r="G384" s="39"/>
      <c r="H384" s="39"/>
      <c r="I384" s="232"/>
      <c r="J384" s="39"/>
      <c r="K384" s="39"/>
      <c r="L384" s="43"/>
      <c r="M384" s="268"/>
      <c r="N384" s="269"/>
      <c r="O384" s="270"/>
      <c r="P384" s="270"/>
      <c r="Q384" s="270"/>
      <c r="R384" s="270"/>
      <c r="S384" s="270"/>
      <c r="T384" s="27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209</v>
      </c>
      <c r="AU384" s="16" t="s">
        <v>85</v>
      </c>
    </row>
    <row r="385" s="2" customFormat="1" ht="6.96" customHeight="1">
      <c r="A385" s="37"/>
      <c r="B385" s="65"/>
      <c r="C385" s="66"/>
      <c r="D385" s="66"/>
      <c r="E385" s="66"/>
      <c r="F385" s="66"/>
      <c r="G385" s="66"/>
      <c r="H385" s="66"/>
      <c r="I385" s="66"/>
      <c r="J385" s="66"/>
      <c r="K385" s="66"/>
      <c r="L385" s="43"/>
      <c r="M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</row>
  </sheetData>
  <sheetProtection sheet="1" autoFilter="0" formatColumns="0" formatRows="0" objects="1" scenarios="1" spinCount="100000" saltValue="RkGOs0KuJMNv5JSaznqVykuBktbg2M12phclJmrkl8iBAVGRDqu7QLRzLk8d473LfZVgnjh1HZYtCnup4joQBA==" hashValue="3ebG6Jf6dZ2NDzIS3L+L5UCMF2hZmDBD7nOJ7RmP8QuOpWOxmqi4RUUXe6thAVGNTcUrgbRZMp6QW8+LwhCvbw==" algorithmName="SHA-512" password="CC35"/>
  <autoFilter ref="C128:K38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mostků Šluknov v Císařském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729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ROUND((SUM(BE128:BE360)),  2)</f>
        <v>0</v>
      </c>
      <c r="G33" s="37"/>
      <c r="H33" s="37"/>
      <c r="I33" s="154">
        <v>0.20999999999999999</v>
      </c>
      <c r="J33" s="153">
        <f>ROUND(((SUM(BE128:BE360))*I33),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ROUND((SUM(BF128:BF360)),  2)</f>
        <v>0</v>
      </c>
      <c r="G34" s="37"/>
      <c r="H34" s="37"/>
      <c r="I34" s="154">
        <v>0.14999999999999999</v>
      </c>
      <c r="J34" s="153">
        <f>ROUND(((SUM(BF128:BF360))*I34),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ROUND((SUM(BG128:BG360)),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ROUND((SUM(BH128:BH360)),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ROUND((SUM(BI128:BI360)),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mostků Šluknov v Císařském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SO 203 C-M-12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8"/>
      <c r="C97" s="179"/>
      <c r="D97" s="180" t="s">
        <v>106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108</v>
      </c>
      <c r="E99" s="187"/>
      <c r="F99" s="187"/>
      <c r="G99" s="187"/>
      <c r="H99" s="187"/>
      <c r="I99" s="187"/>
      <c r="J99" s="188">
        <f>J173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109</v>
      </c>
      <c r="E100" s="187"/>
      <c r="F100" s="187"/>
      <c r="G100" s="187"/>
      <c r="H100" s="187"/>
      <c r="I100" s="187"/>
      <c r="J100" s="188">
        <f>J210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110</v>
      </c>
      <c r="E101" s="187"/>
      <c r="F101" s="187"/>
      <c r="G101" s="187"/>
      <c r="H101" s="187"/>
      <c r="I101" s="187"/>
      <c r="J101" s="188">
        <f>J239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111</v>
      </c>
      <c r="E102" s="187"/>
      <c r="F102" s="187"/>
      <c r="G102" s="187"/>
      <c r="H102" s="187"/>
      <c r="I102" s="187"/>
      <c r="J102" s="188">
        <f>J272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113</v>
      </c>
      <c r="E103" s="187"/>
      <c r="F103" s="187"/>
      <c r="G103" s="187"/>
      <c r="H103" s="187"/>
      <c r="I103" s="187"/>
      <c r="J103" s="188">
        <f>J283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114</v>
      </c>
      <c r="E104" s="187"/>
      <c r="F104" s="187"/>
      <c r="G104" s="187"/>
      <c r="H104" s="187"/>
      <c r="I104" s="187"/>
      <c r="J104" s="188">
        <f>J325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115</v>
      </c>
      <c r="E105" s="187"/>
      <c r="F105" s="187"/>
      <c r="G105" s="187"/>
      <c r="H105" s="187"/>
      <c r="I105" s="187"/>
      <c r="J105" s="188">
        <f>J331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116</v>
      </c>
      <c r="E106" s="181"/>
      <c r="F106" s="181"/>
      <c r="G106" s="181"/>
      <c r="H106" s="181"/>
      <c r="I106" s="181"/>
      <c r="J106" s="182">
        <f>J334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117</v>
      </c>
      <c r="E107" s="187"/>
      <c r="F107" s="187"/>
      <c r="G107" s="187"/>
      <c r="H107" s="187"/>
      <c r="I107" s="187"/>
      <c r="J107" s="188">
        <f>J335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595</v>
      </c>
      <c r="E108" s="187"/>
      <c r="F108" s="187"/>
      <c r="G108" s="187"/>
      <c r="H108" s="187"/>
      <c r="I108" s="187"/>
      <c r="J108" s="188">
        <f>J357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118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Oprava mostků Šluknov v Císařském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99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03 - SO 203 C-M-12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31" t="s">
        <v>22</v>
      </c>
      <c r="J122" s="78" t="str">
        <f>IF(J12="","",J12)</f>
        <v>7. 2. 2022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Město Šluknov</v>
      </c>
      <c r="G124" s="39"/>
      <c r="H124" s="39"/>
      <c r="I124" s="31" t="s">
        <v>30</v>
      </c>
      <c r="J124" s="35" t="str">
        <f>E21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32</v>
      </c>
      <c r="J125" s="35" t="str">
        <f>E24</f>
        <v>J. Nešněra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119</v>
      </c>
      <c r="D127" s="193" t="s">
        <v>60</v>
      </c>
      <c r="E127" s="193" t="s">
        <v>56</v>
      </c>
      <c r="F127" s="193" t="s">
        <v>57</v>
      </c>
      <c r="G127" s="193" t="s">
        <v>120</v>
      </c>
      <c r="H127" s="193" t="s">
        <v>121</v>
      </c>
      <c r="I127" s="193" t="s">
        <v>122</v>
      </c>
      <c r="J127" s="193" t="s">
        <v>103</v>
      </c>
      <c r="K127" s="194" t="s">
        <v>123</v>
      </c>
      <c r="L127" s="195"/>
      <c r="M127" s="99" t="s">
        <v>1</v>
      </c>
      <c r="N127" s="100" t="s">
        <v>39</v>
      </c>
      <c r="O127" s="100" t="s">
        <v>124</v>
      </c>
      <c r="P127" s="100" t="s">
        <v>125</v>
      </c>
      <c r="Q127" s="100" t="s">
        <v>126</v>
      </c>
      <c r="R127" s="100" t="s">
        <v>127</v>
      </c>
      <c r="S127" s="100" t="s">
        <v>128</v>
      </c>
      <c r="T127" s="101" t="s">
        <v>129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130</v>
      </c>
      <c r="D128" s="39"/>
      <c r="E128" s="39"/>
      <c r="F128" s="39"/>
      <c r="G128" s="39"/>
      <c r="H128" s="39"/>
      <c r="I128" s="39"/>
      <c r="J128" s="196">
        <f>BK128</f>
        <v>0</v>
      </c>
      <c r="K128" s="39"/>
      <c r="L128" s="43"/>
      <c r="M128" s="102"/>
      <c r="N128" s="197"/>
      <c r="O128" s="103"/>
      <c r="P128" s="198">
        <f>P129+P334</f>
        <v>0</v>
      </c>
      <c r="Q128" s="103"/>
      <c r="R128" s="198">
        <f>R129+R334</f>
        <v>92.720759299999997</v>
      </c>
      <c r="S128" s="103"/>
      <c r="T128" s="199">
        <f>T129+T334</f>
        <v>92.365319999999997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74</v>
      </c>
      <c r="AU128" s="16" t="s">
        <v>105</v>
      </c>
      <c r="BK128" s="200">
        <f>BK129+BK334</f>
        <v>0</v>
      </c>
    </row>
    <row r="129" s="12" customFormat="1" ht="25.92" customHeight="1">
      <c r="A129" s="12"/>
      <c r="B129" s="201"/>
      <c r="C129" s="202"/>
      <c r="D129" s="203" t="s">
        <v>74</v>
      </c>
      <c r="E129" s="204" t="s">
        <v>131</v>
      </c>
      <c r="F129" s="204" t="s">
        <v>132</v>
      </c>
      <c r="G129" s="202"/>
      <c r="H129" s="202"/>
      <c r="I129" s="205"/>
      <c r="J129" s="206">
        <f>BK129</f>
        <v>0</v>
      </c>
      <c r="K129" s="202"/>
      <c r="L129" s="207"/>
      <c r="M129" s="208"/>
      <c r="N129" s="209"/>
      <c r="O129" s="209"/>
      <c r="P129" s="210">
        <f>P130+P173+P210+P239+P272+P283+P325+P331</f>
        <v>0</v>
      </c>
      <c r="Q129" s="209"/>
      <c r="R129" s="210">
        <f>R130+R173+R210+R239+R272+R283+R325+R331</f>
        <v>92.683641299999991</v>
      </c>
      <c r="S129" s="209"/>
      <c r="T129" s="211">
        <f>T130+T173+T210+T239+T272+T283+T325+T331</f>
        <v>92.365319999999997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83</v>
      </c>
      <c r="AT129" s="213" t="s">
        <v>74</v>
      </c>
      <c r="AU129" s="213" t="s">
        <v>75</v>
      </c>
      <c r="AY129" s="212" t="s">
        <v>133</v>
      </c>
      <c r="BK129" s="214">
        <f>BK130+BK173+BK210+BK239+BK272+BK283+BK325+BK331</f>
        <v>0</v>
      </c>
    </row>
    <row r="130" s="12" customFormat="1" ht="22.8" customHeight="1">
      <c r="A130" s="12"/>
      <c r="B130" s="201"/>
      <c r="C130" s="202"/>
      <c r="D130" s="203" t="s">
        <v>74</v>
      </c>
      <c r="E130" s="215" t="s">
        <v>83</v>
      </c>
      <c r="F130" s="215" t="s">
        <v>134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SUM(P131:P172)</f>
        <v>0</v>
      </c>
      <c r="Q130" s="209"/>
      <c r="R130" s="210">
        <f>SUM(R131:R172)</f>
        <v>60.875799999999998</v>
      </c>
      <c r="S130" s="209"/>
      <c r="T130" s="211">
        <f>SUM(T131:T172)</f>
        <v>25.802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83</v>
      </c>
      <c r="AT130" s="213" t="s">
        <v>74</v>
      </c>
      <c r="AU130" s="213" t="s">
        <v>83</v>
      </c>
      <c r="AY130" s="212" t="s">
        <v>133</v>
      </c>
      <c r="BK130" s="214">
        <f>SUM(BK131:BK172)</f>
        <v>0</v>
      </c>
    </row>
    <row r="131" s="2" customFormat="1" ht="24.15" customHeight="1">
      <c r="A131" s="37"/>
      <c r="B131" s="38"/>
      <c r="C131" s="217" t="s">
        <v>83</v>
      </c>
      <c r="D131" s="217" t="s">
        <v>135</v>
      </c>
      <c r="E131" s="218" t="s">
        <v>136</v>
      </c>
      <c r="F131" s="219" t="s">
        <v>137</v>
      </c>
      <c r="G131" s="220" t="s">
        <v>138</v>
      </c>
      <c r="H131" s="221">
        <v>49.603999999999999</v>
      </c>
      <c r="I131" s="222"/>
      <c r="J131" s="223">
        <f>ROUND(I131*H131,2)</f>
        <v>0</v>
      </c>
      <c r="K131" s="219" t="s">
        <v>139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0.29999999999999999</v>
      </c>
      <c r="T131" s="227">
        <f>S131*H131</f>
        <v>14.8812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140</v>
      </c>
      <c r="AT131" s="228" t="s">
        <v>135</v>
      </c>
      <c r="AU131" s="228" t="s">
        <v>85</v>
      </c>
      <c r="AY131" s="16" t="s">
        <v>133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140</v>
      </c>
      <c r="BM131" s="228" t="s">
        <v>730</v>
      </c>
    </row>
    <row r="132" s="2" customFormat="1">
      <c r="A132" s="37"/>
      <c r="B132" s="38"/>
      <c r="C132" s="39"/>
      <c r="D132" s="230" t="s">
        <v>142</v>
      </c>
      <c r="E132" s="39"/>
      <c r="F132" s="231" t="s">
        <v>143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142</v>
      </c>
      <c r="AU132" s="16" t="s">
        <v>85</v>
      </c>
    </row>
    <row r="133" s="13" customFormat="1">
      <c r="A133" s="13"/>
      <c r="B133" s="235"/>
      <c r="C133" s="236"/>
      <c r="D133" s="230" t="s">
        <v>171</v>
      </c>
      <c r="E133" s="237" t="s">
        <v>1</v>
      </c>
      <c r="F133" s="238" t="s">
        <v>731</v>
      </c>
      <c r="G133" s="236"/>
      <c r="H133" s="239">
        <v>26.600000000000001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171</v>
      </c>
      <c r="AU133" s="245" t="s">
        <v>85</v>
      </c>
      <c r="AV133" s="13" t="s">
        <v>85</v>
      </c>
      <c r="AW133" s="13" t="s">
        <v>31</v>
      </c>
      <c r="AX133" s="13" t="s">
        <v>75</v>
      </c>
      <c r="AY133" s="245" t="s">
        <v>133</v>
      </c>
    </row>
    <row r="134" s="13" customFormat="1">
      <c r="A134" s="13"/>
      <c r="B134" s="235"/>
      <c r="C134" s="236"/>
      <c r="D134" s="230" t="s">
        <v>171</v>
      </c>
      <c r="E134" s="237" t="s">
        <v>1</v>
      </c>
      <c r="F134" s="238" t="s">
        <v>732</v>
      </c>
      <c r="G134" s="236"/>
      <c r="H134" s="239">
        <v>23.004000000000001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171</v>
      </c>
      <c r="AU134" s="245" t="s">
        <v>85</v>
      </c>
      <c r="AV134" s="13" t="s">
        <v>85</v>
      </c>
      <c r="AW134" s="13" t="s">
        <v>31</v>
      </c>
      <c r="AX134" s="13" t="s">
        <v>75</v>
      </c>
      <c r="AY134" s="245" t="s">
        <v>133</v>
      </c>
    </row>
    <row r="135" s="14" customFormat="1">
      <c r="A135" s="14"/>
      <c r="B135" s="246"/>
      <c r="C135" s="247"/>
      <c r="D135" s="230" t="s">
        <v>171</v>
      </c>
      <c r="E135" s="248" t="s">
        <v>1</v>
      </c>
      <c r="F135" s="249" t="s">
        <v>175</v>
      </c>
      <c r="G135" s="247"/>
      <c r="H135" s="250">
        <v>49.603999999999999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171</v>
      </c>
      <c r="AU135" s="256" t="s">
        <v>85</v>
      </c>
      <c r="AV135" s="14" t="s">
        <v>140</v>
      </c>
      <c r="AW135" s="14" t="s">
        <v>31</v>
      </c>
      <c r="AX135" s="14" t="s">
        <v>83</v>
      </c>
      <c r="AY135" s="256" t="s">
        <v>133</v>
      </c>
    </row>
    <row r="136" s="2" customFormat="1" ht="24.15" customHeight="1">
      <c r="A136" s="37"/>
      <c r="B136" s="38"/>
      <c r="C136" s="217" t="s">
        <v>85</v>
      </c>
      <c r="D136" s="217" t="s">
        <v>135</v>
      </c>
      <c r="E136" s="218" t="s">
        <v>144</v>
      </c>
      <c r="F136" s="219" t="s">
        <v>145</v>
      </c>
      <c r="G136" s="220" t="s">
        <v>138</v>
      </c>
      <c r="H136" s="221">
        <v>49.640000000000001</v>
      </c>
      <c r="I136" s="222"/>
      <c r="J136" s="223">
        <f>ROUND(I136*H136,2)</f>
        <v>0</v>
      </c>
      <c r="K136" s="219" t="s">
        <v>139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0.22</v>
      </c>
      <c r="T136" s="227">
        <f>S136*H136</f>
        <v>10.9208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140</v>
      </c>
      <c r="AT136" s="228" t="s">
        <v>135</v>
      </c>
      <c r="AU136" s="228" t="s">
        <v>85</v>
      </c>
      <c r="AY136" s="16" t="s">
        <v>133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83</v>
      </c>
      <c r="BK136" s="229">
        <f>ROUND(I136*H136,2)</f>
        <v>0</v>
      </c>
      <c r="BL136" s="16" t="s">
        <v>140</v>
      </c>
      <c r="BM136" s="228" t="s">
        <v>733</v>
      </c>
    </row>
    <row r="137" s="2" customFormat="1">
      <c r="A137" s="37"/>
      <c r="B137" s="38"/>
      <c r="C137" s="39"/>
      <c r="D137" s="230" t="s">
        <v>142</v>
      </c>
      <c r="E137" s="39"/>
      <c r="F137" s="231" t="s">
        <v>147</v>
      </c>
      <c r="G137" s="39"/>
      <c r="H137" s="39"/>
      <c r="I137" s="232"/>
      <c r="J137" s="39"/>
      <c r="K137" s="39"/>
      <c r="L137" s="43"/>
      <c r="M137" s="233"/>
      <c r="N137" s="234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142</v>
      </c>
      <c r="AU137" s="16" t="s">
        <v>85</v>
      </c>
    </row>
    <row r="138" s="2" customFormat="1" ht="16.5" customHeight="1">
      <c r="A138" s="37"/>
      <c r="B138" s="38"/>
      <c r="C138" s="217" t="s">
        <v>148</v>
      </c>
      <c r="D138" s="217" t="s">
        <v>135</v>
      </c>
      <c r="E138" s="218" t="s">
        <v>149</v>
      </c>
      <c r="F138" s="219" t="s">
        <v>150</v>
      </c>
      <c r="G138" s="220" t="s">
        <v>151</v>
      </c>
      <c r="H138" s="221">
        <v>10</v>
      </c>
      <c r="I138" s="222"/>
      <c r="J138" s="223">
        <f>ROUND(I138*H138,2)</f>
        <v>0</v>
      </c>
      <c r="K138" s="219" t="s">
        <v>139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0.026980000000000001</v>
      </c>
      <c r="R138" s="226">
        <f>Q138*H138</f>
        <v>0.26979999999999998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140</v>
      </c>
      <c r="AT138" s="228" t="s">
        <v>135</v>
      </c>
      <c r="AU138" s="228" t="s">
        <v>85</v>
      </c>
      <c r="AY138" s="16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140</v>
      </c>
      <c r="BM138" s="228" t="s">
        <v>734</v>
      </c>
    </row>
    <row r="139" s="2" customFormat="1">
      <c r="A139" s="37"/>
      <c r="B139" s="38"/>
      <c r="C139" s="39"/>
      <c r="D139" s="230" t="s">
        <v>142</v>
      </c>
      <c r="E139" s="39"/>
      <c r="F139" s="231" t="s">
        <v>153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142</v>
      </c>
      <c r="AU139" s="16" t="s">
        <v>85</v>
      </c>
    </row>
    <row r="140" s="2" customFormat="1" ht="24.15" customHeight="1">
      <c r="A140" s="37"/>
      <c r="B140" s="38"/>
      <c r="C140" s="217" t="s">
        <v>140</v>
      </c>
      <c r="D140" s="217" t="s">
        <v>135</v>
      </c>
      <c r="E140" s="218" t="s">
        <v>154</v>
      </c>
      <c r="F140" s="219" t="s">
        <v>155</v>
      </c>
      <c r="G140" s="220" t="s">
        <v>156</v>
      </c>
      <c r="H140" s="221">
        <v>200</v>
      </c>
      <c r="I140" s="222"/>
      <c r="J140" s="223">
        <f>ROUND(I140*H140,2)</f>
        <v>0</v>
      </c>
      <c r="K140" s="219" t="s">
        <v>139</v>
      </c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3.0000000000000001E-05</v>
      </c>
      <c r="R140" s="226">
        <f>Q140*H140</f>
        <v>0.0060000000000000001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140</v>
      </c>
      <c r="AT140" s="228" t="s">
        <v>135</v>
      </c>
      <c r="AU140" s="228" t="s">
        <v>85</v>
      </c>
      <c r="AY140" s="16" t="s">
        <v>133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83</v>
      </c>
      <c r="BK140" s="229">
        <f>ROUND(I140*H140,2)</f>
        <v>0</v>
      </c>
      <c r="BL140" s="16" t="s">
        <v>140</v>
      </c>
      <c r="BM140" s="228" t="s">
        <v>735</v>
      </c>
    </row>
    <row r="141" s="2" customFormat="1">
      <c r="A141" s="37"/>
      <c r="B141" s="38"/>
      <c r="C141" s="39"/>
      <c r="D141" s="230" t="s">
        <v>142</v>
      </c>
      <c r="E141" s="39"/>
      <c r="F141" s="231" t="s">
        <v>158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142</v>
      </c>
      <c r="AU141" s="16" t="s">
        <v>85</v>
      </c>
    </row>
    <row r="142" s="2" customFormat="1" ht="24.15" customHeight="1">
      <c r="A142" s="37"/>
      <c r="B142" s="38"/>
      <c r="C142" s="217" t="s">
        <v>159</v>
      </c>
      <c r="D142" s="217" t="s">
        <v>135</v>
      </c>
      <c r="E142" s="218" t="s">
        <v>160</v>
      </c>
      <c r="F142" s="219" t="s">
        <v>161</v>
      </c>
      <c r="G142" s="220" t="s">
        <v>162</v>
      </c>
      <c r="H142" s="221">
        <v>60</v>
      </c>
      <c r="I142" s="222"/>
      <c r="J142" s="223">
        <f>ROUND(I142*H142,2)</f>
        <v>0</v>
      </c>
      <c r="K142" s="219" t="s">
        <v>139</v>
      </c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140</v>
      </c>
      <c r="AT142" s="228" t="s">
        <v>135</v>
      </c>
      <c r="AU142" s="228" t="s">
        <v>85</v>
      </c>
      <c r="AY142" s="16" t="s">
        <v>133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83</v>
      </c>
      <c r="BK142" s="229">
        <f>ROUND(I142*H142,2)</f>
        <v>0</v>
      </c>
      <c r="BL142" s="16" t="s">
        <v>140</v>
      </c>
      <c r="BM142" s="228" t="s">
        <v>736</v>
      </c>
    </row>
    <row r="143" s="2" customFormat="1">
      <c r="A143" s="37"/>
      <c r="B143" s="38"/>
      <c r="C143" s="39"/>
      <c r="D143" s="230" t="s">
        <v>142</v>
      </c>
      <c r="E143" s="39"/>
      <c r="F143" s="231" t="s">
        <v>164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142</v>
      </c>
      <c r="AU143" s="16" t="s">
        <v>85</v>
      </c>
    </row>
    <row r="144" s="2" customFormat="1" ht="33" customHeight="1">
      <c r="A144" s="37"/>
      <c r="B144" s="38"/>
      <c r="C144" s="217" t="s">
        <v>165</v>
      </c>
      <c r="D144" s="217" t="s">
        <v>135</v>
      </c>
      <c r="E144" s="218" t="s">
        <v>166</v>
      </c>
      <c r="F144" s="219" t="s">
        <v>167</v>
      </c>
      <c r="G144" s="220" t="s">
        <v>168</v>
      </c>
      <c r="H144" s="221">
        <v>51.039999999999999</v>
      </c>
      <c r="I144" s="222"/>
      <c r="J144" s="223">
        <f>ROUND(I144*H144,2)</f>
        <v>0</v>
      </c>
      <c r="K144" s="219" t="s">
        <v>139</v>
      </c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140</v>
      </c>
      <c r="AT144" s="228" t="s">
        <v>135</v>
      </c>
      <c r="AU144" s="228" t="s">
        <v>85</v>
      </c>
      <c r="AY144" s="16" t="s">
        <v>133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83</v>
      </c>
      <c r="BK144" s="229">
        <f>ROUND(I144*H144,2)</f>
        <v>0</v>
      </c>
      <c r="BL144" s="16" t="s">
        <v>140</v>
      </c>
      <c r="BM144" s="228" t="s">
        <v>737</v>
      </c>
    </row>
    <row r="145" s="2" customFormat="1">
      <c r="A145" s="37"/>
      <c r="B145" s="38"/>
      <c r="C145" s="39"/>
      <c r="D145" s="230" t="s">
        <v>142</v>
      </c>
      <c r="E145" s="39"/>
      <c r="F145" s="231" t="s">
        <v>170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142</v>
      </c>
      <c r="AU145" s="16" t="s">
        <v>85</v>
      </c>
    </row>
    <row r="146" s="13" customFormat="1">
      <c r="A146" s="13"/>
      <c r="B146" s="235"/>
      <c r="C146" s="236"/>
      <c r="D146" s="230" t="s">
        <v>171</v>
      </c>
      <c r="E146" s="237" t="s">
        <v>1</v>
      </c>
      <c r="F146" s="238" t="s">
        <v>738</v>
      </c>
      <c r="G146" s="236"/>
      <c r="H146" s="239">
        <v>17.16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171</v>
      </c>
      <c r="AU146" s="245" t="s">
        <v>85</v>
      </c>
      <c r="AV146" s="13" t="s">
        <v>85</v>
      </c>
      <c r="AW146" s="13" t="s">
        <v>31</v>
      </c>
      <c r="AX146" s="13" t="s">
        <v>75</v>
      </c>
      <c r="AY146" s="245" t="s">
        <v>133</v>
      </c>
    </row>
    <row r="147" s="13" customFormat="1">
      <c r="A147" s="13"/>
      <c r="B147" s="235"/>
      <c r="C147" s="236"/>
      <c r="D147" s="230" t="s">
        <v>171</v>
      </c>
      <c r="E147" s="237" t="s">
        <v>1</v>
      </c>
      <c r="F147" s="238" t="s">
        <v>739</v>
      </c>
      <c r="G147" s="236"/>
      <c r="H147" s="239">
        <v>20.02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171</v>
      </c>
      <c r="AU147" s="245" t="s">
        <v>85</v>
      </c>
      <c r="AV147" s="13" t="s">
        <v>85</v>
      </c>
      <c r="AW147" s="13" t="s">
        <v>31</v>
      </c>
      <c r="AX147" s="13" t="s">
        <v>75</v>
      </c>
      <c r="AY147" s="245" t="s">
        <v>133</v>
      </c>
    </row>
    <row r="148" s="13" customFormat="1">
      <c r="A148" s="13"/>
      <c r="B148" s="235"/>
      <c r="C148" s="236"/>
      <c r="D148" s="230" t="s">
        <v>171</v>
      </c>
      <c r="E148" s="237" t="s">
        <v>1</v>
      </c>
      <c r="F148" s="238" t="s">
        <v>740</v>
      </c>
      <c r="G148" s="236"/>
      <c r="H148" s="239">
        <v>13.859999999999999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171</v>
      </c>
      <c r="AU148" s="245" t="s">
        <v>85</v>
      </c>
      <c r="AV148" s="13" t="s">
        <v>85</v>
      </c>
      <c r="AW148" s="13" t="s">
        <v>31</v>
      </c>
      <c r="AX148" s="13" t="s">
        <v>75</v>
      </c>
      <c r="AY148" s="245" t="s">
        <v>133</v>
      </c>
    </row>
    <row r="149" s="14" customFormat="1">
      <c r="A149" s="14"/>
      <c r="B149" s="246"/>
      <c r="C149" s="247"/>
      <c r="D149" s="230" t="s">
        <v>171</v>
      </c>
      <c r="E149" s="248" t="s">
        <v>1</v>
      </c>
      <c r="F149" s="249" t="s">
        <v>175</v>
      </c>
      <c r="G149" s="247"/>
      <c r="H149" s="250">
        <v>51.039999999999999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171</v>
      </c>
      <c r="AU149" s="256" t="s">
        <v>85</v>
      </c>
      <c r="AV149" s="14" t="s">
        <v>140</v>
      </c>
      <c r="AW149" s="14" t="s">
        <v>31</v>
      </c>
      <c r="AX149" s="14" t="s">
        <v>83</v>
      </c>
      <c r="AY149" s="256" t="s">
        <v>133</v>
      </c>
    </row>
    <row r="150" s="2" customFormat="1" ht="33" customHeight="1">
      <c r="A150" s="37"/>
      <c r="B150" s="38"/>
      <c r="C150" s="217" t="s">
        <v>176</v>
      </c>
      <c r="D150" s="217" t="s">
        <v>135</v>
      </c>
      <c r="E150" s="218" t="s">
        <v>177</v>
      </c>
      <c r="F150" s="219" t="s">
        <v>178</v>
      </c>
      <c r="G150" s="220" t="s">
        <v>168</v>
      </c>
      <c r="H150" s="221">
        <v>8.0999999999999996</v>
      </c>
      <c r="I150" s="222"/>
      <c r="J150" s="223">
        <f>ROUND(I150*H150,2)</f>
        <v>0</v>
      </c>
      <c r="K150" s="219" t="s">
        <v>139</v>
      </c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140</v>
      </c>
      <c r="AT150" s="228" t="s">
        <v>135</v>
      </c>
      <c r="AU150" s="228" t="s">
        <v>85</v>
      </c>
      <c r="AY150" s="16" t="s">
        <v>133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83</v>
      </c>
      <c r="BK150" s="229">
        <f>ROUND(I150*H150,2)</f>
        <v>0</v>
      </c>
      <c r="BL150" s="16" t="s">
        <v>140</v>
      </c>
      <c r="BM150" s="228" t="s">
        <v>741</v>
      </c>
    </row>
    <row r="151" s="2" customFormat="1">
      <c r="A151" s="37"/>
      <c r="B151" s="38"/>
      <c r="C151" s="39"/>
      <c r="D151" s="230" t="s">
        <v>142</v>
      </c>
      <c r="E151" s="39"/>
      <c r="F151" s="231" t="s">
        <v>180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142</v>
      </c>
      <c r="AU151" s="16" t="s">
        <v>85</v>
      </c>
    </row>
    <row r="152" s="13" customFormat="1">
      <c r="A152" s="13"/>
      <c r="B152" s="235"/>
      <c r="C152" s="236"/>
      <c r="D152" s="230" t="s">
        <v>171</v>
      </c>
      <c r="E152" s="237" t="s">
        <v>1</v>
      </c>
      <c r="F152" s="238" t="s">
        <v>742</v>
      </c>
      <c r="G152" s="236"/>
      <c r="H152" s="239">
        <v>8.0999999999999996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171</v>
      </c>
      <c r="AU152" s="245" t="s">
        <v>85</v>
      </c>
      <c r="AV152" s="13" t="s">
        <v>85</v>
      </c>
      <c r="AW152" s="13" t="s">
        <v>31</v>
      </c>
      <c r="AX152" s="13" t="s">
        <v>83</v>
      </c>
      <c r="AY152" s="245" t="s">
        <v>133</v>
      </c>
    </row>
    <row r="153" s="2" customFormat="1" ht="21.75" customHeight="1">
      <c r="A153" s="37"/>
      <c r="B153" s="38"/>
      <c r="C153" s="217" t="s">
        <v>182</v>
      </c>
      <c r="D153" s="217" t="s">
        <v>135</v>
      </c>
      <c r="E153" s="218" t="s">
        <v>183</v>
      </c>
      <c r="F153" s="219" t="s">
        <v>184</v>
      </c>
      <c r="G153" s="220" t="s">
        <v>168</v>
      </c>
      <c r="H153" s="221">
        <v>3</v>
      </c>
      <c r="I153" s="222"/>
      <c r="J153" s="223">
        <f>ROUND(I153*H153,2)</f>
        <v>0</v>
      </c>
      <c r="K153" s="219" t="s">
        <v>139</v>
      </c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140</v>
      </c>
      <c r="AT153" s="228" t="s">
        <v>135</v>
      </c>
      <c r="AU153" s="228" t="s">
        <v>85</v>
      </c>
      <c r="AY153" s="16" t="s">
        <v>133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83</v>
      </c>
      <c r="BK153" s="229">
        <f>ROUND(I153*H153,2)</f>
        <v>0</v>
      </c>
      <c r="BL153" s="16" t="s">
        <v>140</v>
      </c>
      <c r="BM153" s="228" t="s">
        <v>743</v>
      </c>
    </row>
    <row r="154" s="2" customFormat="1">
      <c r="A154" s="37"/>
      <c r="B154" s="38"/>
      <c r="C154" s="39"/>
      <c r="D154" s="230" t="s">
        <v>142</v>
      </c>
      <c r="E154" s="39"/>
      <c r="F154" s="231" t="s">
        <v>186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142</v>
      </c>
      <c r="AU154" s="16" t="s">
        <v>85</v>
      </c>
    </row>
    <row r="155" s="13" customFormat="1">
      <c r="A155" s="13"/>
      <c r="B155" s="235"/>
      <c r="C155" s="236"/>
      <c r="D155" s="230" t="s">
        <v>171</v>
      </c>
      <c r="E155" s="237" t="s">
        <v>1</v>
      </c>
      <c r="F155" s="238" t="s">
        <v>744</v>
      </c>
      <c r="G155" s="236"/>
      <c r="H155" s="239">
        <v>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171</v>
      </c>
      <c r="AU155" s="245" t="s">
        <v>85</v>
      </c>
      <c r="AV155" s="13" t="s">
        <v>85</v>
      </c>
      <c r="AW155" s="13" t="s">
        <v>31</v>
      </c>
      <c r="AX155" s="13" t="s">
        <v>83</v>
      </c>
      <c r="AY155" s="245" t="s">
        <v>133</v>
      </c>
    </row>
    <row r="156" s="2" customFormat="1" ht="16.5" customHeight="1">
      <c r="A156" s="37"/>
      <c r="B156" s="38"/>
      <c r="C156" s="257" t="s">
        <v>188</v>
      </c>
      <c r="D156" s="257" t="s">
        <v>189</v>
      </c>
      <c r="E156" s="258" t="s">
        <v>190</v>
      </c>
      <c r="F156" s="259" t="s">
        <v>191</v>
      </c>
      <c r="G156" s="260" t="s">
        <v>192</v>
      </c>
      <c r="H156" s="261">
        <v>6.2999999999999998</v>
      </c>
      <c r="I156" s="262"/>
      <c r="J156" s="263">
        <f>ROUND(I156*H156,2)</f>
        <v>0</v>
      </c>
      <c r="K156" s="259" t="s">
        <v>139</v>
      </c>
      <c r="L156" s="264"/>
      <c r="M156" s="265" t="s">
        <v>1</v>
      </c>
      <c r="N156" s="266" t="s">
        <v>40</v>
      </c>
      <c r="O156" s="90"/>
      <c r="P156" s="226">
        <f>O156*H156</f>
        <v>0</v>
      </c>
      <c r="Q156" s="226">
        <v>1</v>
      </c>
      <c r="R156" s="226">
        <f>Q156*H156</f>
        <v>6.2999999999999998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182</v>
      </c>
      <c r="AT156" s="228" t="s">
        <v>189</v>
      </c>
      <c r="AU156" s="228" t="s">
        <v>85</v>
      </c>
      <c r="AY156" s="16" t="s">
        <v>133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83</v>
      </c>
      <c r="BK156" s="229">
        <f>ROUND(I156*H156,2)</f>
        <v>0</v>
      </c>
      <c r="BL156" s="16" t="s">
        <v>140</v>
      </c>
      <c r="BM156" s="228" t="s">
        <v>745</v>
      </c>
    </row>
    <row r="157" s="2" customFormat="1">
      <c r="A157" s="37"/>
      <c r="B157" s="38"/>
      <c r="C157" s="39"/>
      <c r="D157" s="230" t="s">
        <v>142</v>
      </c>
      <c r="E157" s="39"/>
      <c r="F157" s="231" t="s">
        <v>191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142</v>
      </c>
      <c r="AU157" s="16" t="s">
        <v>85</v>
      </c>
    </row>
    <row r="158" s="13" customFormat="1">
      <c r="A158" s="13"/>
      <c r="B158" s="235"/>
      <c r="C158" s="236"/>
      <c r="D158" s="230" t="s">
        <v>171</v>
      </c>
      <c r="E158" s="236"/>
      <c r="F158" s="238" t="s">
        <v>746</v>
      </c>
      <c r="G158" s="236"/>
      <c r="H158" s="239">
        <v>6.2999999999999998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171</v>
      </c>
      <c r="AU158" s="245" t="s">
        <v>85</v>
      </c>
      <c r="AV158" s="13" t="s">
        <v>85</v>
      </c>
      <c r="AW158" s="13" t="s">
        <v>4</v>
      </c>
      <c r="AX158" s="13" t="s">
        <v>83</v>
      </c>
      <c r="AY158" s="245" t="s">
        <v>133</v>
      </c>
    </row>
    <row r="159" s="2" customFormat="1" ht="24.15" customHeight="1">
      <c r="A159" s="37"/>
      <c r="B159" s="38"/>
      <c r="C159" s="217" t="s">
        <v>195</v>
      </c>
      <c r="D159" s="217" t="s">
        <v>135</v>
      </c>
      <c r="E159" s="218" t="s">
        <v>196</v>
      </c>
      <c r="F159" s="219" t="s">
        <v>197</v>
      </c>
      <c r="G159" s="220" t="s">
        <v>168</v>
      </c>
      <c r="H159" s="221">
        <v>3</v>
      </c>
      <c r="I159" s="222"/>
      <c r="J159" s="223">
        <f>ROUND(I159*H159,2)</f>
        <v>0</v>
      </c>
      <c r="K159" s="219" t="s">
        <v>139</v>
      </c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140</v>
      </c>
      <c r="AT159" s="228" t="s">
        <v>135</v>
      </c>
      <c r="AU159" s="228" t="s">
        <v>85</v>
      </c>
      <c r="AY159" s="16" t="s">
        <v>133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140</v>
      </c>
      <c r="BM159" s="228" t="s">
        <v>747</v>
      </c>
    </row>
    <row r="160" s="2" customFormat="1">
      <c r="A160" s="37"/>
      <c r="B160" s="38"/>
      <c r="C160" s="39"/>
      <c r="D160" s="230" t="s">
        <v>142</v>
      </c>
      <c r="E160" s="39"/>
      <c r="F160" s="231" t="s">
        <v>199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142</v>
      </c>
      <c r="AU160" s="16" t="s">
        <v>85</v>
      </c>
    </row>
    <row r="161" s="2" customFormat="1" ht="24.15" customHeight="1">
      <c r="A161" s="37"/>
      <c r="B161" s="38"/>
      <c r="C161" s="217" t="s">
        <v>200</v>
      </c>
      <c r="D161" s="217" t="s">
        <v>135</v>
      </c>
      <c r="E161" s="218" t="s">
        <v>201</v>
      </c>
      <c r="F161" s="219" t="s">
        <v>202</v>
      </c>
      <c r="G161" s="220" t="s">
        <v>168</v>
      </c>
      <c r="H161" s="221">
        <v>45.280000000000001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140</v>
      </c>
      <c r="AT161" s="228" t="s">
        <v>135</v>
      </c>
      <c r="AU161" s="228" t="s">
        <v>85</v>
      </c>
      <c r="AY161" s="16" t="s">
        <v>133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83</v>
      </c>
      <c r="BK161" s="229">
        <f>ROUND(I161*H161,2)</f>
        <v>0</v>
      </c>
      <c r="BL161" s="16" t="s">
        <v>140</v>
      </c>
      <c r="BM161" s="228" t="s">
        <v>748</v>
      </c>
    </row>
    <row r="162" s="2" customFormat="1">
      <c r="A162" s="37"/>
      <c r="B162" s="38"/>
      <c r="C162" s="39"/>
      <c r="D162" s="230" t="s">
        <v>142</v>
      </c>
      <c r="E162" s="39"/>
      <c r="F162" s="231" t="s">
        <v>202</v>
      </c>
      <c r="G162" s="39"/>
      <c r="H162" s="39"/>
      <c r="I162" s="232"/>
      <c r="J162" s="39"/>
      <c r="K162" s="39"/>
      <c r="L162" s="43"/>
      <c r="M162" s="233"/>
      <c r="N162" s="23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142</v>
      </c>
      <c r="AU162" s="16" t="s">
        <v>85</v>
      </c>
    </row>
    <row r="163" s="13" customFormat="1">
      <c r="A163" s="13"/>
      <c r="B163" s="235"/>
      <c r="C163" s="236"/>
      <c r="D163" s="230" t="s">
        <v>171</v>
      </c>
      <c r="E163" s="237" t="s">
        <v>1</v>
      </c>
      <c r="F163" s="238" t="s">
        <v>749</v>
      </c>
      <c r="G163" s="236"/>
      <c r="H163" s="239">
        <v>45.280000000000001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171</v>
      </c>
      <c r="AU163" s="245" t="s">
        <v>85</v>
      </c>
      <c r="AV163" s="13" t="s">
        <v>85</v>
      </c>
      <c r="AW163" s="13" t="s">
        <v>31</v>
      </c>
      <c r="AX163" s="13" t="s">
        <v>83</v>
      </c>
      <c r="AY163" s="245" t="s">
        <v>133</v>
      </c>
    </row>
    <row r="164" s="2" customFormat="1" ht="24.15" customHeight="1">
      <c r="A164" s="37"/>
      <c r="B164" s="38"/>
      <c r="C164" s="217" t="s">
        <v>204</v>
      </c>
      <c r="D164" s="217" t="s">
        <v>135</v>
      </c>
      <c r="E164" s="218" t="s">
        <v>205</v>
      </c>
      <c r="F164" s="219" t="s">
        <v>206</v>
      </c>
      <c r="G164" s="220" t="s">
        <v>168</v>
      </c>
      <c r="H164" s="221">
        <v>45.280000000000001</v>
      </c>
      <c r="I164" s="222"/>
      <c r="J164" s="223">
        <f>ROUND(I164*H164,2)</f>
        <v>0</v>
      </c>
      <c r="K164" s="219" t="s">
        <v>139</v>
      </c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140</v>
      </c>
      <c r="AT164" s="228" t="s">
        <v>135</v>
      </c>
      <c r="AU164" s="228" t="s">
        <v>85</v>
      </c>
      <c r="AY164" s="16" t="s">
        <v>133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83</v>
      </c>
      <c r="BK164" s="229">
        <f>ROUND(I164*H164,2)</f>
        <v>0</v>
      </c>
      <c r="BL164" s="16" t="s">
        <v>140</v>
      </c>
      <c r="BM164" s="228" t="s">
        <v>750</v>
      </c>
    </row>
    <row r="165" s="2" customFormat="1">
      <c r="A165" s="37"/>
      <c r="B165" s="38"/>
      <c r="C165" s="39"/>
      <c r="D165" s="230" t="s">
        <v>142</v>
      </c>
      <c r="E165" s="39"/>
      <c r="F165" s="231" t="s">
        <v>208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142</v>
      </c>
      <c r="AU165" s="16" t="s">
        <v>85</v>
      </c>
    </row>
    <row r="166" s="2" customFormat="1">
      <c r="A166" s="37"/>
      <c r="B166" s="38"/>
      <c r="C166" s="39"/>
      <c r="D166" s="230" t="s">
        <v>209</v>
      </c>
      <c r="E166" s="39"/>
      <c r="F166" s="267" t="s">
        <v>210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209</v>
      </c>
      <c r="AU166" s="16" t="s">
        <v>85</v>
      </c>
    </row>
    <row r="167" s="2" customFormat="1" ht="16.5" customHeight="1">
      <c r="A167" s="37"/>
      <c r="B167" s="38"/>
      <c r="C167" s="257" t="s">
        <v>211</v>
      </c>
      <c r="D167" s="257" t="s">
        <v>189</v>
      </c>
      <c r="E167" s="258" t="s">
        <v>212</v>
      </c>
      <c r="F167" s="259" t="s">
        <v>213</v>
      </c>
      <c r="G167" s="260" t="s">
        <v>192</v>
      </c>
      <c r="H167" s="261">
        <v>14.4</v>
      </c>
      <c r="I167" s="262"/>
      <c r="J167" s="263">
        <f>ROUND(I167*H167,2)</f>
        <v>0</v>
      </c>
      <c r="K167" s="259" t="s">
        <v>139</v>
      </c>
      <c r="L167" s="264"/>
      <c r="M167" s="265" t="s">
        <v>1</v>
      </c>
      <c r="N167" s="266" t="s">
        <v>40</v>
      </c>
      <c r="O167" s="90"/>
      <c r="P167" s="226">
        <f>O167*H167</f>
        <v>0</v>
      </c>
      <c r="Q167" s="226">
        <v>1</v>
      </c>
      <c r="R167" s="226">
        <f>Q167*H167</f>
        <v>14.4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182</v>
      </c>
      <c r="AT167" s="228" t="s">
        <v>189</v>
      </c>
      <c r="AU167" s="228" t="s">
        <v>85</v>
      </c>
      <c r="AY167" s="16" t="s">
        <v>133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83</v>
      </c>
      <c r="BK167" s="229">
        <f>ROUND(I167*H167,2)</f>
        <v>0</v>
      </c>
      <c r="BL167" s="16" t="s">
        <v>140</v>
      </c>
      <c r="BM167" s="228" t="s">
        <v>751</v>
      </c>
    </row>
    <row r="168" s="2" customFormat="1">
      <c r="A168" s="37"/>
      <c r="B168" s="38"/>
      <c r="C168" s="39"/>
      <c r="D168" s="230" t="s">
        <v>142</v>
      </c>
      <c r="E168" s="39"/>
      <c r="F168" s="231" t="s">
        <v>213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142</v>
      </c>
      <c r="AU168" s="16" t="s">
        <v>85</v>
      </c>
    </row>
    <row r="169" s="13" customFormat="1">
      <c r="A169" s="13"/>
      <c r="B169" s="235"/>
      <c r="C169" s="236"/>
      <c r="D169" s="230" t="s">
        <v>171</v>
      </c>
      <c r="E169" s="236"/>
      <c r="F169" s="238" t="s">
        <v>752</v>
      </c>
      <c r="G169" s="236"/>
      <c r="H169" s="239">
        <v>14.4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171</v>
      </c>
      <c r="AU169" s="245" t="s">
        <v>85</v>
      </c>
      <c r="AV169" s="13" t="s">
        <v>85</v>
      </c>
      <c r="AW169" s="13" t="s">
        <v>4</v>
      </c>
      <c r="AX169" s="13" t="s">
        <v>83</v>
      </c>
      <c r="AY169" s="245" t="s">
        <v>133</v>
      </c>
    </row>
    <row r="170" s="2" customFormat="1" ht="16.5" customHeight="1">
      <c r="A170" s="37"/>
      <c r="B170" s="38"/>
      <c r="C170" s="257" t="s">
        <v>216</v>
      </c>
      <c r="D170" s="257" t="s">
        <v>189</v>
      </c>
      <c r="E170" s="258" t="s">
        <v>190</v>
      </c>
      <c r="F170" s="259" t="s">
        <v>191</v>
      </c>
      <c r="G170" s="260" t="s">
        <v>192</v>
      </c>
      <c r="H170" s="261">
        <v>39.899999999999999</v>
      </c>
      <c r="I170" s="262"/>
      <c r="J170" s="263">
        <f>ROUND(I170*H170,2)</f>
        <v>0</v>
      </c>
      <c r="K170" s="259" t="s">
        <v>139</v>
      </c>
      <c r="L170" s="264"/>
      <c r="M170" s="265" t="s">
        <v>1</v>
      </c>
      <c r="N170" s="266" t="s">
        <v>40</v>
      </c>
      <c r="O170" s="90"/>
      <c r="P170" s="226">
        <f>O170*H170</f>
        <v>0</v>
      </c>
      <c r="Q170" s="226">
        <v>1</v>
      </c>
      <c r="R170" s="226">
        <f>Q170*H170</f>
        <v>39.899999999999999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182</v>
      </c>
      <c r="AT170" s="228" t="s">
        <v>189</v>
      </c>
      <c r="AU170" s="228" t="s">
        <v>85</v>
      </c>
      <c r="AY170" s="16" t="s">
        <v>133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83</v>
      </c>
      <c r="BK170" s="229">
        <f>ROUND(I170*H170,2)</f>
        <v>0</v>
      </c>
      <c r="BL170" s="16" t="s">
        <v>140</v>
      </c>
      <c r="BM170" s="228" t="s">
        <v>753</v>
      </c>
    </row>
    <row r="171" s="2" customFormat="1">
      <c r="A171" s="37"/>
      <c r="B171" s="38"/>
      <c r="C171" s="39"/>
      <c r="D171" s="230" t="s">
        <v>142</v>
      </c>
      <c r="E171" s="39"/>
      <c r="F171" s="231" t="s">
        <v>191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142</v>
      </c>
      <c r="AU171" s="16" t="s">
        <v>85</v>
      </c>
    </row>
    <row r="172" s="13" customFormat="1">
      <c r="A172" s="13"/>
      <c r="B172" s="235"/>
      <c r="C172" s="236"/>
      <c r="D172" s="230" t="s">
        <v>171</v>
      </c>
      <c r="E172" s="236"/>
      <c r="F172" s="238" t="s">
        <v>754</v>
      </c>
      <c r="G172" s="236"/>
      <c r="H172" s="239">
        <v>39.899999999999999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171</v>
      </c>
      <c r="AU172" s="245" t="s">
        <v>85</v>
      </c>
      <c r="AV172" s="13" t="s">
        <v>85</v>
      </c>
      <c r="AW172" s="13" t="s">
        <v>4</v>
      </c>
      <c r="AX172" s="13" t="s">
        <v>83</v>
      </c>
      <c r="AY172" s="245" t="s">
        <v>133</v>
      </c>
    </row>
    <row r="173" s="12" customFormat="1" ht="22.8" customHeight="1">
      <c r="A173" s="12"/>
      <c r="B173" s="201"/>
      <c r="C173" s="202"/>
      <c r="D173" s="203" t="s">
        <v>74</v>
      </c>
      <c r="E173" s="215" t="s">
        <v>85</v>
      </c>
      <c r="F173" s="215" t="s">
        <v>219</v>
      </c>
      <c r="G173" s="202"/>
      <c r="H173" s="202"/>
      <c r="I173" s="205"/>
      <c r="J173" s="216">
        <f>BK173</f>
        <v>0</v>
      </c>
      <c r="K173" s="202"/>
      <c r="L173" s="207"/>
      <c r="M173" s="208"/>
      <c r="N173" s="209"/>
      <c r="O173" s="209"/>
      <c r="P173" s="210">
        <f>SUM(P174:P209)</f>
        <v>0</v>
      </c>
      <c r="Q173" s="209"/>
      <c r="R173" s="210">
        <f>SUM(R174:R209)</f>
        <v>3.3320098400000009</v>
      </c>
      <c r="S173" s="209"/>
      <c r="T173" s="211">
        <f>SUM(T174:T209)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2" t="s">
        <v>83</v>
      </c>
      <c r="AT173" s="213" t="s">
        <v>74</v>
      </c>
      <c r="AU173" s="213" t="s">
        <v>83</v>
      </c>
      <c r="AY173" s="212" t="s">
        <v>133</v>
      </c>
      <c r="BK173" s="214">
        <f>SUM(BK174:BK209)</f>
        <v>0</v>
      </c>
    </row>
    <row r="174" s="2" customFormat="1" ht="21.75" customHeight="1">
      <c r="A174" s="37"/>
      <c r="B174" s="38"/>
      <c r="C174" s="217" t="s">
        <v>8</v>
      </c>
      <c r="D174" s="217" t="s">
        <v>135</v>
      </c>
      <c r="E174" s="218" t="s">
        <v>220</v>
      </c>
      <c r="F174" s="219" t="s">
        <v>221</v>
      </c>
      <c r="G174" s="220" t="s">
        <v>168</v>
      </c>
      <c r="H174" s="221">
        <v>0.55000000000000004</v>
      </c>
      <c r="I174" s="222"/>
      <c r="J174" s="223">
        <f>ROUND(I174*H174,2)</f>
        <v>0</v>
      </c>
      <c r="K174" s="219" t="s">
        <v>139</v>
      </c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140</v>
      </c>
      <c r="AT174" s="228" t="s">
        <v>135</v>
      </c>
      <c r="AU174" s="228" t="s">
        <v>85</v>
      </c>
      <c r="AY174" s="16" t="s">
        <v>133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83</v>
      </c>
      <c r="BK174" s="229">
        <f>ROUND(I174*H174,2)</f>
        <v>0</v>
      </c>
      <c r="BL174" s="16" t="s">
        <v>140</v>
      </c>
      <c r="BM174" s="228" t="s">
        <v>755</v>
      </c>
    </row>
    <row r="175" s="2" customFormat="1">
      <c r="A175" s="37"/>
      <c r="B175" s="38"/>
      <c r="C175" s="39"/>
      <c r="D175" s="230" t="s">
        <v>142</v>
      </c>
      <c r="E175" s="39"/>
      <c r="F175" s="231" t="s">
        <v>221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142</v>
      </c>
      <c r="AU175" s="16" t="s">
        <v>85</v>
      </c>
    </row>
    <row r="176" s="13" customFormat="1">
      <c r="A176" s="13"/>
      <c r="B176" s="235"/>
      <c r="C176" s="236"/>
      <c r="D176" s="230" t="s">
        <v>171</v>
      </c>
      <c r="E176" s="237" t="s">
        <v>1</v>
      </c>
      <c r="F176" s="238" t="s">
        <v>756</v>
      </c>
      <c r="G176" s="236"/>
      <c r="H176" s="239">
        <v>0.55000000000000004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171</v>
      </c>
      <c r="AU176" s="245" t="s">
        <v>85</v>
      </c>
      <c r="AV176" s="13" t="s">
        <v>85</v>
      </c>
      <c r="AW176" s="13" t="s">
        <v>31</v>
      </c>
      <c r="AX176" s="13" t="s">
        <v>83</v>
      </c>
      <c r="AY176" s="245" t="s">
        <v>133</v>
      </c>
    </row>
    <row r="177" s="2" customFormat="1" ht="24.15" customHeight="1">
      <c r="A177" s="37"/>
      <c r="B177" s="38"/>
      <c r="C177" s="217" t="s">
        <v>557</v>
      </c>
      <c r="D177" s="217" t="s">
        <v>135</v>
      </c>
      <c r="E177" s="218" t="s">
        <v>225</v>
      </c>
      <c r="F177" s="219" t="s">
        <v>226</v>
      </c>
      <c r="G177" s="220" t="s">
        <v>151</v>
      </c>
      <c r="H177" s="221">
        <v>11</v>
      </c>
      <c r="I177" s="222"/>
      <c r="J177" s="223">
        <f>ROUND(I177*H177,2)</f>
        <v>0</v>
      </c>
      <c r="K177" s="219" t="s">
        <v>139</v>
      </c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0.00048000000000000001</v>
      </c>
      <c r="R177" s="226">
        <f>Q177*H177</f>
        <v>0.00528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140</v>
      </c>
      <c r="AT177" s="228" t="s">
        <v>135</v>
      </c>
      <c r="AU177" s="228" t="s">
        <v>85</v>
      </c>
      <c r="AY177" s="16" t="s">
        <v>133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140</v>
      </c>
      <c r="BM177" s="228" t="s">
        <v>757</v>
      </c>
    </row>
    <row r="178" s="2" customFormat="1">
      <c r="A178" s="37"/>
      <c r="B178" s="38"/>
      <c r="C178" s="39"/>
      <c r="D178" s="230" t="s">
        <v>142</v>
      </c>
      <c r="E178" s="39"/>
      <c r="F178" s="231" t="s">
        <v>228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142</v>
      </c>
      <c r="AU178" s="16" t="s">
        <v>85</v>
      </c>
    </row>
    <row r="179" s="2" customFormat="1" ht="24.15" customHeight="1">
      <c r="A179" s="37"/>
      <c r="B179" s="38"/>
      <c r="C179" s="217" t="s">
        <v>229</v>
      </c>
      <c r="D179" s="217" t="s">
        <v>135</v>
      </c>
      <c r="E179" s="218" t="s">
        <v>230</v>
      </c>
      <c r="F179" s="219" t="s">
        <v>231</v>
      </c>
      <c r="G179" s="220" t="s">
        <v>151</v>
      </c>
      <c r="H179" s="221">
        <v>2</v>
      </c>
      <c r="I179" s="222"/>
      <c r="J179" s="223">
        <f>ROUND(I179*H179,2)</f>
        <v>0</v>
      </c>
      <c r="K179" s="219" t="s">
        <v>139</v>
      </c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0.00068999999999999997</v>
      </c>
      <c r="R179" s="226">
        <f>Q179*H179</f>
        <v>0.0013799999999999999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140</v>
      </c>
      <c r="AT179" s="228" t="s">
        <v>135</v>
      </c>
      <c r="AU179" s="228" t="s">
        <v>85</v>
      </c>
      <c r="AY179" s="16" t="s">
        <v>133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140</v>
      </c>
      <c r="BM179" s="228" t="s">
        <v>758</v>
      </c>
    </row>
    <row r="180" s="2" customFormat="1">
      <c r="A180" s="37"/>
      <c r="B180" s="38"/>
      <c r="C180" s="39"/>
      <c r="D180" s="230" t="s">
        <v>142</v>
      </c>
      <c r="E180" s="39"/>
      <c r="F180" s="231" t="s">
        <v>233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142</v>
      </c>
      <c r="AU180" s="16" t="s">
        <v>85</v>
      </c>
    </row>
    <row r="181" s="2" customFormat="1" ht="24.15" customHeight="1">
      <c r="A181" s="37"/>
      <c r="B181" s="38"/>
      <c r="C181" s="217" t="s">
        <v>234</v>
      </c>
      <c r="D181" s="217" t="s">
        <v>135</v>
      </c>
      <c r="E181" s="218" t="s">
        <v>235</v>
      </c>
      <c r="F181" s="219" t="s">
        <v>236</v>
      </c>
      <c r="G181" s="220" t="s">
        <v>168</v>
      </c>
      <c r="H181" s="221">
        <v>1.3480000000000001</v>
      </c>
      <c r="I181" s="222"/>
      <c r="J181" s="223">
        <f>ROUND(I181*H181,2)</f>
        <v>0</v>
      </c>
      <c r="K181" s="219" t="s">
        <v>139</v>
      </c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2.1600000000000001</v>
      </c>
      <c r="R181" s="226">
        <f>Q181*H181</f>
        <v>2.9116800000000005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140</v>
      </c>
      <c r="AT181" s="228" t="s">
        <v>135</v>
      </c>
      <c r="AU181" s="228" t="s">
        <v>85</v>
      </c>
      <c r="AY181" s="16" t="s">
        <v>133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83</v>
      </c>
      <c r="BK181" s="229">
        <f>ROUND(I181*H181,2)</f>
        <v>0</v>
      </c>
      <c r="BL181" s="16" t="s">
        <v>140</v>
      </c>
      <c r="BM181" s="228" t="s">
        <v>759</v>
      </c>
    </row>
    <row r="182" s="2" customFormat="1">
      <c r="A182" s="37"/>
      <c r="B182" s="38"/>
      <c r="C182" s="39"/>
      <c r="D182" s="230" t="s">
        <v>142</v>
      </c>
      <c r="E182" s="39"/>
      <c r="F182" s="231" t="s">
        <v>238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142</v>
      </c>
      <c r="AU182" s="16" t="s">
        <v>85</v>
      </c>
    </row>
    <row r="183" s="13" customFormat="1">
      <c r="A183" s="13"/>
      <c r="B183" s="235"/>
      <c r="C183" s="236"/>
      <c r="D183" s="230" t="s">
        <v>171</v>
      </c>
      <c r="E183" s="237" t="s">
        <v>1</v>
      </c>
      <c r="F183" s="238" t="s">
        <v>760</v>
      </c>
      <c r="G183" s="236"/>
      <c r="H183" s="239">
        <v>0.71999999999999997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171</v>
      </c>
      <c r="AU183" s="245" t="s">
        <v>85</v>
      </c>
      <c r="AV183" s="13" t="s">
        <v>85</v>
      </c>
      <c r="AW183" s="13" t="s">
        <v>31</v>
      </c>
      <c r="AX183" s="13" t="s">
        <v>75</v>
      </c>
      <c r="AY183" s="245" t="s">
        <v>133</v>
      </c>
    </row>
    <row r="184" s="13" customFormat="1">
      <c r="A184" s="13"/>
      <c r="B184" s="235"/>
      <c r="C184" s="236"/>
      <c r="D184" s="230" t="s">
        <v>171</v>
      </c>
      <c r="E184" s="237" t="s">
        <v>1</v>
      </c>
      <c r="F184" s="238" t="s">
        <v>761</v>
      </c>
      <c r="G184" s="236"/>
      <c r="H184" s="239">
        <v>0.628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171</v>
      </c>
      <c r="AU184" s="245" t="s">
        <v>85</v>
      </c>
      <c r="AV184" s="13" t="s">
        <v>85</v>
      </c>
      <c r="AW184" s="13" t="s">
        <v>31</v>
      </c>
      <c r="AX184" s="13" t="s">
        <v>75</v>
      </c>
      <c r="AY184" s="245" t="s">
        <v>133</v>
      </c>
    </row>
    <row r="185" s="14" customFormat="1">
      <c r="A185" s="14"/>
      <c r="B185" s="246"/>
      <c r="C185" s="247"/>
      <c r="D185" s="230" t="s">
        <v>171</v>
      </c>
      <c r="E185" s="248" t="s">
        <v>1</v>
      </c>
      <c r="F185" s="249" t="s">
        <v>175</v>
      </c>
      <c r="G185" s="247"/>
      <c r="H185" s="250">
        <v>1.3479999999999999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171</v>
      </c>
      <c r="AU185" s="256" t="s">
        <v>85</v>
      </c>
      <c r="AV185" s="14" t="s">
        <v>140</v>
      </c>
      <c r="AW185" s="14" t="s">
        <v>31</v>
      </c>
      <c r="AX185" s="14" t="s">
        <v>83</v>
      </c>
      <c r="AY185" s="256" t="s">
        <v>133</v>
      </c>
    </row>
    <row r="186" s="2" customFormat="1" ht="16.5" customHeight="1">
      <c r="A186" s="37"/>
      <c r="B186" s="38"/>
      <c r="C186" s="217" t="s">
        <v>239</v>
      </c>
      <c r="D186" s="217" t="s">
        <v>135</v>
      </c>
      <c r="E186" s="218" t="s">
        <v>240</v>
      </c>
      <c r="F186" s="219" t="s">
        <v>241</v>
      </c>
      <c r="G186" s="220" t="s">
        <v>168</v>
      </c>
      <c r="H186" s="221">
        <v>1.3480000000000001</v>
      </c>
      <c r="I186" s="222"/>
      <c r="J186" s="223">
        <f>ROUND(I186*H186,2)</f>
        <v>0</v>
      </c>
      <c r="K186" s="219" t="s">
        <v>139</v>
      </c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140</v>
      </c>
      <c r="AT186" s="228" t="s">
        <v>135</v>
      </c>
      <c r="AU186" s="228" t="s">
        <v>85</v>
      </c>
      <c r="AY186" s="16" t="s">
        <v>133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83</v>
      </c>
      <c r="BK186" s="229">
        <f>ROUND(I186*H186,2)</f>
        <v>0</v>
      </c>
      <c r="BL186" s="16" t="s">
        <v>140</v>
      </c>
      <c r="BM186" s="228" t="s">
        <v>762</v>
      </c>
    </row>
    <row r="187" s="2" customFormat="1">
      <c r="A187" s="37"/>
      <c r="B187" s="38"/>
      <c r="C187" s="39"/>
      <c r="D187" s="230" t="s">
        <v>142</v>
      </c>
      <c r="E187" s="39"/>
      <c r="F187" s="231" t="s">
        <v>243</v>
      </c>
      <c r="G187" s="39"/>
      <c r="H187" s="39"/>
      <c r="I187" s="232"/>
      <c r="J187" s="39"/>
      <c r="K187" s="39"/>
      <c r="L187" s="43"/>
      <c r="M187" s="233"/>
      <c r="N187" s="234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142</v>
      </c>
      <c r="AU187" s="16" t="s">
        <v>85</v>
      </c>
    </row>
    <row r="188" s="13" customFormat="1">
      <c r="A188" s="13"/>
      <c r="B188" s="235"/>
      <c r="C188" s="236"/>
      <c r="D188" s="230" t="s">
        <v>171</v>
      </c>
      <c r="E188" s="237" t="s">
        <v>1</v>
      </c>
      <c r="F188" s="238" t="s">
        <v>760</v>
      </c>
      <c r="G188" s="236"/>
      <c r="H188" s="239">
        <v>0.71999999999999997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171</v>
      </c>
      <c r="AU188" s="245" t="s">
        <v>85</v>
      </c>
      <c r="AV188" s="13" t="s">
        <v>85</v>
      </c>
      <c r="AW188" s="13" t="s">
        <v>31</v>
      </c>
      <c r="AX188" s="13" t="s">
        <v>75</v>
      </c>
      <c r="AY188" s="245" t="s">
        <v>133</v>
      </c>
    </row>
    <row r="189" s="13" customFormat="1">
      <c r="A189" s="13"/>
      <c r="B189" s="235"/>
      <c r="C189" s="236"/>
      <c r="D189" s="230" t="s">
        <v>171</v>
      </c>
      <c r="E189" s="237" t="s">
        <v>1</v>
      </c>
      <c r="F189" s="238" t="s">
        <v>761</v>
      </c>
      <c r="G189" s="236"/>
      <c r="H189" s="239">
        <v>0.628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171</v>
      </c>
      <c r="AU189" s="245" t="s">
        <v>85</v>
      </c>
      <c r="AV189" s="13" t="s">
        <v>85</v>
      </c>
      <c r="AW189" s="13" t="s">
        <v>31</v>
      </c>
      <c r="AX189" s="13" t="s">
        <v>75</v>
      </c>
      <c r="AY189" s="245" t="s">
        <v>133</v>
      </c>
    </row>
    <row r="190" s="14" customFormat="1">
      <c r="A190" s="14"/>
      <c r="B190" s="246"/>
      <c r="C190" s="247"/>
      <c r="D190" s="230" t="s">
        <v>171</v>
      </c>
      <c r="E190" s="248" t="s">
        <v>1</v>
      </c>
      <c r="F190" s="249" t="s">
        <v>175</v>
      </c>
      <c r="G190" s="247"/>
      <c r="H190" s="250">
        <v>1.3479999999999999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171</v>
      </c>
      <c r="AU190" s="256" t="s">
        <v>85</v>
      </c>
      <c r="AV190" s="14" t="s">
        <v>140</v>
      </c>
      <c r="AW190" s="14" t="s">
        <v>31</v>
      </c>
      <c r="AX190" s="14" t="s">
        <v>83</v>
      </c>
      <c r="AY190" s="256" t="s">
        <v>133</v>
      </c>
    </row>
    <row r="191" s="2" customFormat="1" ht="24.15" customHeight="1">
      <c r="A191" s="37"/>
      <c r="B191" s="38"/>
      <c r="C191" s="217" t="s">
        <v>246</v>
      </c>
      <c r="D191" s="217" t="s">
        <v>135</v>
      </c>
      <c r="E191" s="218" t="s">
        <v>252</v>
      </c>
      <c r="F191" s="219" t="s">
        <v>253</v>
      </c>
      <c r="G191" s="220" t="s">
        <v>168</v>
      </c>
      <c r="H191" s="221">
        <v>9.7200000000000006</v>
      </c>
      <c r="I191" s="222"/>
      <c r="J191" s="223">
        <f>ROUND(I191*H191,2)</f>
        <v>0</v>
      </c>
      <c r="K191" s="219" t="s">
        <v>139</v>
      </c>
      <c r="L191" s="43"/>
      <c r="M191" s="224" t="s">
        <v>1</v>
      </c>
      <c r="N191" s="225" t="s">
        <v>40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140</v>
      </c>
      <c r="AT191" s="228" t="s">
        <v>135</v>
      </c>
      <c r="AU191" s="228" t="s">
        <v>85</v>
      </c>
      <c r="AY191" s="16" t="s">
        <v>133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83</v>
      </c>
      <c r="BK191" s="229">
        <f>ROUND(I191*H191,2)</f>
        <v>0</v>
      </c>
      <c r="BL191" s="16" t="s">
        <v>140</v>
      </c>
      <c r="BM191" s="228" t="s">
        <v>763</v>
      </c>
    </row>
    <row r="192" s="2" customFormat="1">
      <c r="A192" s="37"/>
      <c r="B192" s="38"/>
      <c r="C192" s="39"/>
      <c r="D192" s="230" t="s">
        <v>142</v>
      </c>
      <c r="E192" s="39"/>
      <c r="F192" s="231" t="s">
        <v>255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142</v>
      </c>
      <c r="AU192" s="16" t="s">
        <v>85</v>
      </c>
    </row>
    <row r="193" s="13" customFormat="1">
      <c r="A193" s="13"/>
      <c r="B193" s="235"/>
      <c r="C193" s="236"/>
      <c r="D193" s="230" t="s">
        <v>171</v>
      </c>
      <c r="E193" s="237" t="s">
        <v>1</v>
      </c>
      <c r="F193" s="238" t="s">
        <v>764</v>
      </c>
      <c r="G193" s="236"/>
      <c r="H193" s="239">
        <v>5.1929999999999996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171</v>
      </c>
      <c r="AU193" s="245" t="s">
        <v>85</v>
      </c>
      <c r="AV193" s="13" t="s">
        <v>85</v>
      </c>
      <c r="AW193" s="13" t="s">
        <v>31</v>
      </c>
      <c r="AX193" s="13" t="s">
        <v>75</v>
      </c>
      <c r="AY193" s="245" t="s">
        <v>133</v>
      </c>
    </row>
    <row r="194" s="13" customFormat="1">
      <c r="A194" s="13"/>
      <c r="B194" s="235"/>
      <c r="C194" s="236"/>
      <c r="D194" s="230" t="s">
        <v>171</v>
      </c>
      <c r="E194" s="237" t="s">
        <v>1</v>
      </c>
      <c r="F194" s="238" t="s">
        <v>765</v>
      </c>
      <c r="G194" s="236"/>
      <c r="H194" s="239">
        <v>4.5270000000000001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171</v>
      </c>
      <c r="AU194" s="245" t="s">
        <v>85</v>
      </c>
      <c r="AV194" s="13" t="s">
        <v>85</v>
      </c>
      <c r="AW194" s="13" t="s">
        <v>31</v>
      </c>
      <c r="AX194" s="13" t="s">
        <v>75</v>
      </c>
      <c r="AY194" s="245" t="s">
        <v>133</v>
      </c>
    </row>
    <row r="195" s="14" customFormat="1">
      <c r="A195" s="14"/>
      <c r="B195" s="246"/>
      <c r="C195" s="247"/>
      <c r="D195" s="230" t="s">
        <v>171</v>
      </c>
      <c r="E195" s="248" t="s">
        <v>1</v>
      </c>
      <c r="F195" s="249" t="s">
        <v>175</v>
      </c>
      <c r="G195" s="247"/>
      <c r="H195" s="250">
        <v>9.7199999999999989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171</v>
      </c>
      <c r="AU195" s="256" t="s">
        <v>85</v>
      </c>
      <c r="AV195" s="14" t="s">
        <v>140</v>
      </c>
      <c r="AW195" s="14" t="s">
        <v>31</v>
      </c>
      <c r="AX195" s="14" t="s">
        <v>83</v>
      </c>
      <c r="AY195" s="256" t="s">
        <v>133</v>
      </c>
    </row>
    <row r="196" s="2" customFormat="1" ht="16.5" customHeight="1">
      <c r="A196" s="37"/>
      <c r="B196" s="38"/>
      <c r="C196" s="217" t="s">
        <v>7</v>
      </c>
      <c r="D196" s="217" t="s">
        <v>135</v>
      </c>
      <c r="E196" s="218" t="s">
        <v>259</v>
      </c>
      <c r="F196" s="219" t="s">
        <v>260</v>
      </c>
      <c r="G196" s="220" t="s">
        <v>138</v>
      </c>
      <c r="H196" s="221">
        <v>23.039999999999999</v>
      </c>
      <c r="I196" s="222"/>
      <c r="J196" s="223">
        <f>ROUND(I196*H196,2)</f>
        <v>0</v>
      </c>
      <c r="K196" s="219" t="s">
        <v>139</v>
      </c>
      <c r="L196" s="43"/>
      <c r="M196" s="224" t="s">
        <v>1</v>
      </c>
      <c r="N196" s="225" t="s">
        <v>40</v>
      </c>
      <c r="O196" s="90"/>
      <c r="P196" s="226">
        <f>O196*H196</f>
        <v>0</v>
      </c>
      <c r="Q196" s="226">
        <v>0.0014400000000000001</v>
      </c>
      <c r="R196" s="226">
        <f>Q196*H196</f>
        <v>0.033177600000000002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140</v>
      </c>
      <c r="AT196" s="228" t="s">
        <v>135</v>
      </c>
      <c r="AU196" s="228" t="s">
        <v>85</v>
      </c>
      <c r="AY196" s="16" t="s">
        <v>133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140</v>
      </c>
      <c r="BM196" s="228" t="s">
        <v>766</v>
      </c>
    </row>
    <row r="197" s="2" customFormat="1">
      <c r="A197" s="37"/>
      <c r="B197" s="38"/>
      <c r="C197" s="39"/>
      <c r="D197" s="230" t="s">
        <v>142</v>
      </c>
      <c r="E197" s="39"/>
      <c r="F197" s="231" t="s">
        <v>262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142</v>
      </c>
      <c r="AU197" s="16" t="s">
        <v>85</v>
      </c>
    </row>
    <row r="198" s="13" customFormat="1">
      <c r="A198" s="13"/>
      <c r="B198" s="235"/>
      <c r="C198" s="236"/>
      <c r="D198" s="230" t="s">
        <v>171</v>
      </c>
      <c r="E198" s="237" t="s">
        <v>1</v>
      </c>
      <c r="F198" s="238" t="s">
        <v>767</v>
      </c>
      <c r="G198" s="236"/>
      <c r="H198" s="239">
        <v>10.385999999999999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171</v>
      </c>
      <c r="AU198" s="245" t="s">
        <v>85</v>
      </c>
      <c r="AV198" s="13" t="s">
        <v>85</v>
      </c>
      <c r="AW198" s="13" t="s">
        <v>31</v>
      </c>
      <c r="AX198" s="13" t="s">
        <v>75</v>
      </c>
      <c r="AY198" s="245" t="s">
        <v>133</v>
      </c>
    </row>
    <row r="199" s="13" customFormat="1">
      <c r="A199" s="13"/>
      <c r="B199" s="235"/>
      <c r="C199" s="236"/>
      <c r="D199" s="230" t="s">
        <v>171</v>
      </c>
      <c r="E199" s="237" t="s">
        <v>1</v>
      </c>
      <c r="F199" s="238" t="s">
        <v>768</v>
      </c>
      <c r="G199" s="236"/>
      <c r="H199" s="239">
        <v>9.0540000000000003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171</v>
      </c>
      <c r="AU199" s="245" t="s">
        <v>85</v>
      </c>
      <c r="AV199" s="13" t="s">
        <v>85</v>
      </c>
      <c r="AW199" s="13" t="s">
        <v>31</v>
      </c>
      <c r="AX199" s="13" t="s">
        <v>75</v>
      </c>
      <c r="AY199" s="245" t="s">
        <v>133</v>
      </c>
    </row>
    <row r="200" s="13" customFormat="1">
      <c r="A200" s="13"/>
      <c r="B200" s="235"/>
      <c r="C200" s="236"/>
      <c r="D200" s="230" t="s">
        <v>171</v>
      </c>
      <c r="E200" s="237" t="s">
        <v>1</v>
      </c>
      <c r="F200" s="238" t="s">
        <v>265</v>
      </c>
      <c r="G200" s="236"/>
      <c r="H200" s="239">
        <v>3.6000000000000001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171</v>
      </c>
      <c r="AU200" s="245" t="s">
        <v>85</v>
      </c>
      <c r="AV200" s="13" t="s">
        <v>85</v>
      </c>
      <c r="AW200" s="13" t="s">
        <v>31</v>
      </c>
      <c r="AX200" s="13" t="s">
        <v>75</v>
      </c>
      <c r="AY200" s="245" t="s">
        <v>133</v>
      </c>
    </row>
    <row r="201" s="14" customFormat="1">
      <c r="A201" s="14"/>
      <c r="B201" s="246"/>
      <c r="C201" s="247"/>
      <c r="D201" s="230" t="s">
        <v>171</v>
      </c>
      <c r="E201" s="248" t="s">
        <v>1</v>
      </c>
      <c r="F201" s="249" t="s">
        <v>175</v>
      </c>
      <c r="G201" s="247"/>
      <c r="H201" s="250">
        <v>23.039999999999999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171</v>
      </c>
      <c r="AU201" s="256" t="s">
        <v>85</v>
      </c>
      <c r="AV201" s="14" t="s">
        <v>140</v>
      </c>
      <c r="AW201" s="14" t="s">
        <v>31</v>
      </c>
      <c r="AX201" s="14" t="s">
        <v>83</v>
      </c>
      <c r="AY201" s="256" t="s">
        <v>133</v>
      </c>
    </row>
    <row r="202" s="2" customFormat="1" ht="16.5" customHeight="1">
      <c r="A202" s="37"/>
      <c r="B202" s="38"/>
      <c r="C202" s="217" t="s">
        <v>258</v>
      </c>
      <c r="D202" s="217" t="s">
        <v>135</v>
      </c>
      <c r="E202" s="218" t="s">
        <v>268</v>
      </c>
      <c r="F202" s="219" t="s">
        <v>269</v>
      </c>
      <c r="G202" s="220" t="s">
        <v>138</v>
      </c>
      <c r="H202" s="221">
        <v>23.039999999999999</v>
      </c>
      <c r="I202" s="222"/>
      <c r="J202" s="223">
        <f>ROUND(I202*H202,2)</f>
        <v>0</v>
      </c>
      <c r="K202" s="219" t="s">
        <v>139</v>
      </c>
      <c r="L202" s="43"/>
      <c r="M202" s="224" t="s">
        <v>1</v>
      </c>
      <c r="N202" s="225" t="s">
        <v>40</v>
      </c>
      <c r="O202" s="90"/>
      <c r="P202" s="226">
        <f>O202*H202</f>
        <v>0</v>
      </c>
      <c r="Q202" s="226">
        <v>4.0000000000000003E-05</v>
      </c>
      <c r="R202" s="226">
        <f>Q202*H202</f>
        <v>0.00092160000000000007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140</v>
      </c>
      <c r="AT202" s="228" t="s">
        <v>135</v>
      </c>
      <c r="AU202" s="228" t="s">
        <v>85</v>
      </c>
      <c r="AY202" s="16" t="s">
        <v>133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83</v>
      </c>
      <c r="BK202" s="229">
        <f>ROUND(I202*H202,2)</f>
        <v>0</v>
      </c>
      <c r="BL202" s="16" t="s">
        <v>140</v>
      </c>
      <c r="BM202" s="228" t="s">
        <v>769</v>
      </c>
    </row>
    <row r="203" s="2" customFormat="1">
      <c r="A203" s="37"/>
      <c r="B203" s="38"/>
      <c r="C203" s="39"/>
      <c r="D203" s="230" t="s">
        <v>142</v>
      </c>
      <c r="E203" s="39"/>
      <c r="F203" s="231" t="s">
        <v>271</v>
      </c>
      <c r="G203" s="39"/>
      <c r="H203" s="39"/>
      <c r="I203" s="232"/>
      <c r="J203" s="39"/>
      <c r="K203" s="39"/>
      <c r="L203" s="43"/>
      <c r="M203" s="233"/>
      <c r="N203" s="23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142</v>
      </c>
      <c r="AU203" s="16" t="s">
        <v>85</v>
      </c>
    </row>
    <row r="204" s="2" customFormat="1" ht="24.15" customHeight="1">
      <c r="A204" s="37"/>
      <c r="B204" s="38"/>
      <c r="C204" s="217" t="s">
        <v>267</v>
      </c>
      <c r="D204" s="217" t="s">
        <v>135</v>
      </c>
      <c r="E204" s="218" t="s">
        <v>273</v>
      </c>
      <c r="F204" s="219" t="s">
        <v>274</v>
      </c>
      <c r="G204" s="220" t="s">
        <v>192</v>
      </c>
      <c r="H204" s="221">
        <v>0.28799999999999998</v>
      </c>
      <c r="I204" s="222"/>
      <c r="J204" s="223">
        <f>ROUND(I204*H204,2)</f>
        <v>0</v>
      </c>
      <c r="K204" s="219" t="s">
        <v>139</v>
      </c>
      <c r="L204" s="43"/>
      <c r="M204" s="224" t="s">
        <v>1</v>
      </c>
      <c r="N204" s="225" t="s">
        <v>40</v>
      </c>
      <c r="O204" s="90"/>
      <c r="P204" s="226">
        <f>O204*H204</f>
        <v>0</v>
      </c>
      <c r="Q204" s="226">
        <v>1.0383</v>
      </c>
      <c r="R204" s="226">
        <f>Q204*H204</f>
        <v>0.29903039999999997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140</v>
      </c>
      <c r="AT204" s="228" t="s">
        <v>135</v>
      </c>
      <c r="AU204" s="228" t="s">
        <v>85</v>
      </c>
      <c r="AY204" s="16" t="s">
        <v>133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83</v>
      </c>
      <c r="BK204" s="229">
        <f>ROUND(I204*H204,2)</f>
        <v>0</v>
      </c>
      <c r="BL204" s="16" t="s">
        <v>140</v>
      </c>
      <c r="BM204" s="228" t="s">
        <v>770</v>
      </c>
    </row>
    <row r="205" s="2" customFormat="1">
      <c r="A205" s="37"/>
      <c r="B205" s="38"/>
      <c r="C205" s="39"/>
      <c r="D205" s="230" t="s">
        <v>142</v>
      </c>
      <c r="E205" s="39"/>
      <c r="F205" s="231" t="s">
        <v>276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142</v>
      </c>
      <c r="AU205" s="16" t="s">
        <v>85</v>
      </c>
    </row>
    <row r="206" s="13" customFormat="1">
      <c r="A206" s="13"/>
      <c r="B206" s="235"/>
      <c r="C206" s="236"/>
      <c r="D206" s="230" t="s">
        <v>171</v>
      </c>
      <c r="E206" s="237" t="s">
        <v>1</v>
      </c>
      <c r="F206" s="238" t="s">
        <v>771</v>
      </c>
      <c r="G206" s="236"/>
      <c r="H206" s="239">
        <v>0.28799999999999998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171</v>
      </c>
      <c r="AU206" s="245" t="s">
        <v>85</v>
      </c>
      <c r="AV206" s="13" t="s">
        <v>85</v>
      </c>
      <c r="AW206" s="13" t="s">
        <v>31</v>
      </c>
      <c r="AX206" s="13" t="s">
        <v>83</v>
      </c>
      <c r="AY206" s="245" t="s">
        <v>133</v>
      </c>
    </row>
    <row r="207" s="2" customFormat="1" ht="24.15" customHeight="1">
      <c r="A207" s="37"/>
      <c r="B207" s="38"/>
      <c r="C207" s="217" t="s">
        <v>272</v>
      </c>
      <c r="D207" s="217" t="s">
        <v>135</v>
      </c>
      <c r="E207" s="218" t="s">
        <v>279</v>
      </c>
      <c r="F207" s="219" t="s">
        <v>280</v>
      </c>
      <c r="G207" s="220" t="s">
        <v>192</v>
      </c>
      <c r="H207" s="221">
        <v>0.075999999999999998</v>
      </c>
      <c r="I207" s="222"/>
      <c r="J207" s="223">
        <f>ROUND(I207*H207,2)</f>
        <v>0</v>
      </c>
      <c r="K207" s="219" t="s">
        <v>139</v>
      </c>
      <c r="L207" s="43"/>
      <c r="M207" s="224" t="s">
        <v>1</v>
      </c>
      <c r="N207" s="225" t="s">
        <v>40</v>
      </c>
      <c r="O207" s="90"/>
      <c r="P207" s="226">
        <f>O207*H207</f>
        <v>0</v>
      </c>
      <c r="Q207" s="226">
        <v>1.0597399999999999</v>
      </c>
      <c r="R207" s="226">
        <f>Q207*H207</f>
        <v>0.080540239999999985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140</v>
      </c>
      <c r="AT207" s="228" t="s">
        <v>135</v>
      </c>
      <c r="AU207" s="228" t="s">
        <v>85</v>
      </c>
      <c r="AY207" s="16" t="s">
        <v>133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83</v>
      </c>
      <c r="BK207" s="229">
        <f>ROUND(I207*H207,2)</f>
        <v>0</v>
      </c>
      <c r="BL207" s="16" t="s">
        <v>140</v>
      </c>
      <c r="BM207" s="228" t="s">
        <v>772</v>
      </c>
    </row>
    <row r="208" s="2" customFormat="1">
      <c r="A208" s="37"/>
      <c r="B208" s="38"/>
      <c r="C208" s="39"/>
      <c r="D208" s="230" t="s">
        <v>142</v>
      </c>
      <c r="E208" s="39"/>
      <c r="F208" s="231" t="s">
        <v>282</v>
      </c>
      <c r="G208" s="39"/>
      <c r="H208" s="39"/>
      <c r="I208" s="232"/>
      <c r="J208" s="39"/>
      <c r="K208" s="39"/>
      <c r="L208" s="43"/>
      <c r="M208" s="233"/>
      <c r="N208" s="23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142</v>
      </c>
      <c r="AU208" s="16" t="s">
        <v>85</v>
      </c>
    </row>
    <row r="209" s="13" customFormat="1">
      <c r="A209" s="13"/>
      <c r="B209" s="235"/>
      <c r="C209" s="236"/>
      <c r="D209" s="230" t="s">
        <v>171</v>
      </c>
      <c r="E209" s="237" t="s">
        <v>1</v>
      </c>
      <c r="F209" s="238" t="s">
        <v>773</v>
      </c>
      <c r="G209" s="236"/>
      <c r="H209" s="239">
        <v>0.075999999999999998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171</v>
      </c>
      <c r="AU209" s="245" t="s">
        <v>85</v>
      </c>
      <c r="AV209" s="13" t="s">
        <v>85</v>
      </c>
      <c r="AW209" s="13" t="s">
        <v>31</v>
      </c>
      <c r="AX209" s="13" t="s">
        <v>83</v>
      </c>
      <c r="AY209" s="245" t="s">
        <v>133</v>
      </c>
    </row>
    <row r="210" s="12" customFormat="1" ht="22.8" customHeight="1">
      <c r="A210" s="12"/>
      <c r="B210" s="201"/>
      <c r="C210" s="202"/>
      <c r="D210" s="203" t="s">
        <v>74</v>
      </c>
      <c r="E210" s="215" t="s">
        <v>148</v>
      </c>
      <c r="F210" s="215" t="s">
        <v>284</v>
      </c>
      <c r="G210" s="202"/>
      <c r="H210" s="202"/>
      <c r="I210" s="205"/>
      <c r="J210" s="216">
        <f>BK210</f>
        <v>0</v>
      </c>
      <c r="K210" s="202"/>
      <c r="L210" s="207"/>
      <c r="M210" s="208"/>
      <c r="N210" s="209"/>
      <c r="O210" s="209"/>
      <c r="P210" s="210">
        <f>SUM(P211:P238)</f>
        <v>0</v>
      </c>
      <c r="Q210" s="209"/>
      <c r="R210" s="210">
        <f>SUM(R211:R238)</f>
        <v>8.6795071200000002</v>
      </c>
      <c r="S210" s="209"/>
      <c r="T210" s="211">
        <f>SUM(T211:T238)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83</v>
      </c>
      <c r="AT210" s="213" t="s">
        <v>74</v>
      </c>
      <c r="AU210" s="213" t="s">
        <v>83</v>
      </c>
      <c r="AY210" s="212" t="s">
        <v>133</v>
      </c>
      <c r="BK210" s="214">
        <f>SUM(BK211:BK238)</f>
        <v>0</v>
      </c>
    </row>
    <row r="211" s="2" customFormat="1" ht="24.15" customHeight="1">
      <c r="A211" s="37"/>
      <c r="B211" s="38"/>
      <c r="C211" s="217" t="s">
        <v>278</v>
      </c>
      <c r="D211" s="217" t="s">
        <v>135</v>
      </c>
      <c r="E211" s="218" t="s">
        <v>286</v>
      </c>
      <c r="F211" s="219" t="s">
        <v>287</v>
      </c>
      <c r="G211" s="220" t="s">
        <v>168</v>
      </c>
      <c r="H211" s="221">
        <v>2.9199999999999999</v>
      </c>
      <c r="I211" s="222"/>
      <c r="J211" s="223">
        <f>ROUND(I211*H211,2)</f>
        <v>0</v>
      </c>
      <c r="K211" s="219" t="s">
        <v>139</v>
      </c>
      <c r="L211" s="43"/>
      <c r="M211" s="224" t="s">
        <v>1</v>
      </c>
      <c r="N211" s="225" t="s">
        <v>40</v>
      </c>
      <c r="O211" s="90"/>
      <c r="P211" s="226">
        <f>O211*H211</f>
        <v>0</v>
      </c>
      <c r="Q211" s="226">
        <v>2.6843599999999999</v>
      </c>
      <c r="R211" s="226">
        <f>Q211*H211</f>
        <v>7.8383311999999998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140</v>
      </c>
      <c r="AT211" s="228" t="s">
        <v>135</v>
      </c>
      <c r="AU211" s="228" t="s">
        <v>85</v>
      </c>
      <c r="AY211" s="16" t="s">
        <v>133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83</v>
      </c>
      <c r="BK211" s="229">
        <f>ROUND(I211*H211,2)</f>
        <v>0</v>
      </c>
      <c r="BL211" s="16" t="s">
        <v>140</v>
      </c>
      <c r="BM211" s="228" t="s">
        <v>774</v>
      </c>
    </row>
    <row r="212" s="2" customFormat="1">
      <c r="A212" s="37"/>
      <c r="B212" s="38"/>
      <c r="C212" s="39"/>
      <c r="D212" s="230" t="s">
        <v>142</v>
      </c>
      <c r="E212" s="39"/>
      <c r="F212" s="231" t="s">
        <v>289</v>
      </c>
      <c r="G212" s="39"/>
      <c r="H212" s="39"/>
      <c r="I212" s="232"/>
      <c r="J212" s="39"/>
      <c r="K212" s="39"/>
      <c r="L212" s="43"/>
      <c r="M212" s="233"/>
      <c r="N212" s="23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142</v>
      </c>
      <c r="AU212" s="16" t="s">
        <v>85</v>
      </c>
    </row>
    <row r="213" s="13" customFormat="1">
      <c r="A213" s="13"/>
      <c r="B213" s="235"/>
      <c r="C213" s="236"/>
      <c r="D213" s="230" t="s">
        <v>171</v>
      </c>
      <c r="E213" s="237" t="s">
        <v>1</v>
      </c>
      <c r="F213" s="238" t="s">
        <v>775</v>
      </c>
      <c r="G213" s="236"/>
      <c r="H213" s="239">
        <v>2.9199999999999999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171</v>
      </c>
      <c r="AU213" s="245" t="s">
        <v>85</v>
      </c>
      <c r="AV213" s="13" t="s">
        <v>85</v>
      </c>
      <c r="AW213" s="13" t="s">
        <v>31</v>
      </c>
      <c r="AX213" s="13" t="s">
        <v>83</v>
      </c>
      <c r="AY213" s="245" t="s">
        <v>133</v>
      </c>
    </row>
    <row r="214" s="2" customFormat="1" ht="16.5" customHeight="1">
      <c r="A214" s="37"/>
      <c r="B214" s="38"/>
      <c r="C214" s="217" t="s">
        <v>292</v>
      </c>
      <c r="D214" s="217" t="s">
        <v>135</v>
      </c>
      <c r="E214" s="218" t="s">
        <v>293</v>
      </c>
      <c r="F214" s="219" t="s">
        <v>294</v>
      </c>
      <c r="G214" s="220" t="s">
        <v>168</v>
      </c>
      <c r="H214" s="221">
        <v>7.7629999999999999</v>
      </c>
      <c r="I214" s="222"/>
      <c r="J214" s="223">
        <f>ROUND(I214*H214,2)</f>
        <v>0</v>
      </c>
      <c r="K214" s="219" t="s">
        <v>139</v>
      </c>
      <c r="L214" s="43"/>
      <c r="M214" s="224" t="s">
        <v>1</v>
      </c>
      <c r="N214" s="225" t="s">
        <v>40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140</v>
      </c>
      <c r="AT214" s="228" t="s">
        <v>135</v>
      </c>
      <c r="AU214" s="228" t="s">
        <v>85</v>
      </c>
      <c r="AY214" s="16" t="s">
        <v>133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83</v>
      </c>
      <c r="BK214" s="229">
        <f>ROUND(I214*H214,2)</f>
        <v>0</v>
      </c>
      <c r="BL214" s="16" t="s">
        <v>140</v>
      </c>
      <c r="BM214" s="228" t="s">
        <v>776</v>
      </c>
    </row>
    <row r="215" s="2" customFormat="1">
      <c r="A215" s="37"/>
      <c r="B215" s="38"/>
      <c r="C215" s="39"/>
      <c r="D215" s="230" t="s">
        <v>142</v>
      </c>
      <c r="E215" s="39"/>
      <c r="F215" s="231" t="s">
        <v>296</v>
      </c>
      <c r="G215" s="39"/>
      <c r="H215" s="39"/>
      <c r="I215" s="232"/>
      <c r="J215" s="39"/>
      <c r="K215" s="39"/>
      <c r="L215" s="43"/>
      <c r="M215" s="233"/>
      <c r="N215" s="23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142</v>
      </c>
      <c r="AU215" s="16" t="s">
        <v>85</v>
      </c>
    </row>
    <row r="216" s="13" customFormat="1">
      <c r="A216" s="13"/>
      <c r="B216" s="235"/>
      <c r="C216" s="236"/>
      <c r="D216" s="230" t="s">
        <v>171</v>
      </c>
      <c r="E216" s="237" t="s">
        <v>1</v>
      </c>
      <c r="F216" s="238" t="s">
        <v>777</v>
      </c>
      <c r="G216" s="236"/>
      <c r="H216" s="239">
        <v>3.5419999999999998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171</v>
      </c>
      <c r="AU216" s="245" t="s">
        <v>85</v>
      </c>
      <c r="AV216" s="13" t="s">
        <v>85</v>
      </c>
      <c r="AW216" s="13" t="s">
        <v>31</v>
      </c>
      <c r="AX216" s="13" t="s">
        <v>75</v>
      </c>
      <c r="AY216" s="245" t="s">
        <v>133</v>
      </c>
    </row>
    <row r="217" s="13" customFormat="1">
      <c r="A217" s="13"/>
      <c r="B217" s="235"/>
      <c r="C217" s="236"/>
      <c r="D217" s="230" t="s">
        <v>171</v>
      </c>
      <c r="E217" s="237" t="s">
        <v>1</v>
      </c>
      <c r="F217" s="238" t="s">
        <v>778</v>
      </c>
      <c r="G217" s="236"/>
      <c r="H217" s="239">
        <v>4.2210000000000001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171</v>
      </c>
      <c r="AU217" s="245" t="s">
        <v>85</v>
      </c>
      <c r="AV217" s="13" t="s">
        <v>85</v>
      </c>
      <c r="AW217" s="13" t="s">
        <v>31</v>
      </c>
      <c r="AX217" s="13" t="s">
        <v>75</v>
      </c>
      <c r="AY217" s="245" t="s">
        <v>133</v>
      </c>
    </row>
    <row r="218" s="14" customFormat="1">
      <c r="A218" s="14"/>
      <c r="B218" s="246"/>
      <c r="C218" s="247"/>
      <c r="D218" s="230" t="s">
        <v>171</v>
      </c>
      <c r="E218" s="248" t="s">
        <v>1</v>
      </c>
      <c r="F218" s="249" t="s">
        <v>175</v>
      </c>
      <c r="G218" s="247"/>
      <c r="H218" s="250">
        <v>7.7629999999999999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171</v>
      </c>
      <c r="AU218" s="256" t="s">
        <v>85</v>
      </c>
      <c r="AV218" s="14" t="s">
        <v>140</v>
      </c>
      <c r="AW218" s="14" t="s">
        <v>31</v>
      </c>
      <c r="AX218" s="14" t="s">
        <v>83</v>
      </c>
      <c r="AY218" s="256" t="s">
        <v>133</v>
      </c>
    </row>
    <row r="219" s="2" customFormat="1" ht="24.15" customHeight="1">
      <c r="A219" s="37"/>
      <c r="B219" s="38"/>
      <c r="C219" s="217" t="s">
        <v>298</v>
      </c>
      <c r="D219" s="217" t="s">
        <v>135</v>
      </c>
      <c r="E219" s="218" t="s">
        <v>299</v>
      </c>
      <c r="F219" s="219" t="s">
        <v>300</v>
      </c>
      <c r="G219" s="220" t="s">
        <v>138</v>
      </c>
      <c r="H219" s="221">
        <v>26.274000000000001</v>
      </c>
      <c r="I219" s="222"/>
      <c r="J219" s="223">
        <f>ROUND(I219*H219,2)</f>
        <v>0</v>
      </c>
      <c r="K219" s="219" t="s">
        <v>139</v>
      </c>
      <c r="L219" s="43"/>
      <c r="M219" s="224" t="s">
        <v>1</v>
      </c>
      <c r="N219" s="225" t="s">
        <v>40</v>
      </c>
      <c r="O219" s="90"/>
      <c r="P219" s="226">
        <f>O219*H219</f>
        <v>0</v>
      </c>
      <c r="Q219" s="226">
        <v>0.00182</v>
      </c>
      <c r="R219" s="226">
        <f>Q219*H219</f>
        <v>0.047818680000000002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140</v>
      </c>
      <c r="AT219" s="228" t="s">
        <v>135</v>
      </c>
      <c r="AU219" s="228" t="s">
        <v>85</v>
      </c>
      <c r="AY219" s="16" t="s">
        <v>133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83</v>
      </c>
      <c r="BK219" s="229">
        <f>ROUND(I219*H219,2)</f>
        <v>0</v>
      </c>
      <c r="BL219" s="16" t="s">
        <v>140</v>
      </c>
      <c r="BM219" s="228" t="s">
        <v>779</v>
      </c>
    </row>
    <row r="220" s="2" customFormat="1">
      <c r="A220" s="37"/>
      <c r="B220" s="38"/>
      <c r="C220" s="39"/>
      <c r="D220" s="230" t="s">
        <v>142</v>
      </c>
      <c r="E220" s="39"/>
      <c r="F220" s="231" t="s">
        <v>302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142</v>
      </c>
      <c r="AU220" s="16" t="s">
        <v>85</v>
      </c>
    </row>
    <row r="221" s="13" customFormat="1">
      <c r="A221" s="13"/>
      <c r="B221" s="235"/>
      <c r="C221" s="236"/>
      <c r="D221" s="230" t="s">
        <v>171</v>
      </c>
      <c r="E221" s="237" t="s">
        <v>1</v>
      </c>
      <c r="F221" s="238" t="s">
        <v>780</v>
      </c>
      <c r="G221" s="236"/>
      <c r="H221" s="239">
        <v>10.654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171</v>
      </c>
      <c r="AU221" s="245" t="s">
        <v>85</v>
      </c>
      <c r="AV221" s="13" t="s">
        <v>85</v>
      </c>
      <c r="AW221" s="13" t="s">
        <v>31</v>
      </c>
      <c r="AX221" s="13" t="s">
        <v>75</v>
      </c>
      <c r="AY221" s="245" t="s">
        <v>133</v>
      </c>
    </row>
    <row r="222" s="13" customFormat="1">
      <c r="A222" s="13"/>
      <c r="B222" s="235"/>
      <c r="C222" s="236"/>
      <c r="D222" s="230" t="s">
        <v>171</v>
      </c>
      <c r="E222" s="237" t="s">
        <v>1</v>
      </c>
      <c r="F222" s="238" t="s">
        <v>781</v>
      </c>
      <c r="G222" s="236"/>
      <c r="H222" s="239">
        <v>12.694000000000001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171</v>
      </c>
      <c r="AU222" s="245" t="s">
        <v>85</v>
      </c>
      <c r="AV222" s="13" t="s">
        <v>85</v>
      </c>
      <c r="AW222" s="13" t="s">
        <v>31</v>
      </c>
      <c r="AX222" s="13" t="s">
        <v>75</v>
      </c>
      <c r="AY222" s="245" t="s">
        <v>133</v>
      </c>
    </row>
    <row r="223" s="13" customFormat="1">
      <c r="A223" s="13"/>
      <c r="B223" s="235"/>
      <c r="C223" s="236"/>
      <c r="D223" s="230" t="s">
        <v>171</v>
      </c>
      <c r="E223" s="237" t="s">
        <v>1</v>
      </c>
      <c r="F223" s="238" t="s">
        <v>782</v>
      </c>
      <c r="G223" s="236"/>
      <c r="H223" s="239">
        <v>2.9260000000000002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171</v>
      </c>
      <c r="AU223" s="245" t="s">
        <v>85</v>
      </c>
      <c r="AV223" s="13" t="s">
        <v>85</v>
      </c>
      <c r="AW223" s="13" t="s">
        <v>31</v>
      </c>
      <c r="AX223" s="13" t="s">
        <v>75</v>
      </c>
      <c r="AY223" s="245" t="s">
        <v>133</v>
      </c>
    </row>
    <row r="224" s="14" customFormat="1">
      <c r="A224" s="14"/>
      <c r="B224" s="246"/>
      <c r="C224" s="247"/>
      <c r="D224" s="230" t="s">
        <v>171</v>
      </c>
      <c r="E224" s="248" t="s">
        <v>1</v>
      </c>
      <c r="F224" s="249" t="s">
        <v>175</v>
      </c>
      <c r="G224" s="247"/>
      <c r="H224" s="250">
        <v>26.274000000000001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171</v>
      </c>
      <c r="AU224" s="256" t="s">
        <v>85</v>
      </c>
      <c r="AV224" s="14" t="s">
        <v>140</v>
      </c>
      <c r="AW224" s="14" t="s">
        <v>31</v>
      </c>
      <c r="AX224" s="14" t="s">
        <v>83</v>
      </c>
      <c r="AY224" s="256" t="s">
        <v>133</v>
      </c>
    </row>
    <row r="225" s="2" customFormat="1" ht="24.15" customHeight="1">
      <c r="A225" s="37"/>
      <c r="B225" s="38"/>
      <c r="C225" s="217" t="s">
        <v>305</v>
      </c>
      <c r="D225" s="217" t="s">
        <v>135</v>
      </c>
      <c r="E225" s="218" t="s">
        <v>306</v>
      </c>
      <c r="F225" s="219" t="s">
        <v>307</v>
      </c>
      <c r="G225" s="220" t="s">
        <v>138</v>
      </c>
      <c r="H225" s="221">
        <v>26.274000000000001</v>
      </c>
      <c r="I225" s="222"/>
      <c r="J225" s="223">
        <f>ROUND(I225*H225,2)</f>
        <v>0</v>
      </c>
      <c r="K225" s="219" t="s">
        <v>139</v>
      </c>
      <c r="L225" s="43"/>
      <c r="M225" s="224" t="s">
        <v>1</v>
      </c>
      <c r="N225" s="225" t="s">
        <v>40</v>
      </c>
      <c r="O225" s="90"/>
      <c r="P225" s="226">
        <f>O225*H225</f>
        <v>0</v>
      </c>
      <c r="Q225" s="226">
        <v>4.0000000000000003E-05</v>
      </c>
      <c r="R225" s="226">
        <f>Q225*H225</f>
        <v>0.0010509600000000001</v>
      </c>
      <c r="S225" s="226">
        <v>0</v>
      </c>
      <c r="T225" s="22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8" t="s">
        <v>140</v>
      </c>
      <c r="AT225" s="228" t="s">
        <v>135</v>
      </c>
      <c r="AU225" s="228" t="s">
        <v>85</v>
      </c>
      <c r="AY225" s="16" t="s">
        <v>133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6" t="s">
        <v>83</v>
      </c>
      <c r="BK225" s="229">
        <f>ROUND(I225*H225,2)</f>
        <v>0</v>
      </c>
      <c r="BL225" s="16" t="s">
        <v>140</v>
      </c>
      <c r="BM225" s="228" t="s">
        <v>783</v>
      </c>
    </row>
    <row r="226" s="2" customFormat="1">
      <c r="A226" s="37"/>
      <c r="B226" s="38"/>
      <c r="C226" s="39"/>
      <c r="D226" s="230" t="s">
        <v>142</v>
      </c>
      <c r="E226" s="39"/>
      <c r="F226" s="231" t="s">
        <v>309</v>
      </c>
      <c r="G226" s="39"/>
      <c r="H226" s="39"/>
      <c r="I226" s="232"/>
      <c r="J226" s="39"/>
      <c r="K226" s="39"/>
      <c r="L226" s="43"/>
      <c r="M226" s="233"/>
      <c r="N226" s="23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142</v>
      </c>
      <c r="AU226" s="16" t="s">
        <v>85</v>
      </c>
    </row>
    <row r="227" s="2" customFormat="1" ht="16.5" customHeight="1">
      <c r="A227" s="37"/>
      <c r="B227" s="38"/>
      <c r="C227" s="217" t="s">
        <v>310</v>
      </c>
      <c r="D227" s="217" t="s">
        <v>135</v>
      </c>
      <c r="E227" s="218" t="s">
        <v>311</v>
      </c>
      <c r="F227" s="219" t="s">
        <v>312</v>
      </c>
      <c r="G227" s="220" t="s">
        <v>192</v>
      </c>
      <c r="H227" s="221">
        <v>0.28799999999999998</v>
      </c>
      <c r="I227" s="222"/>
      <c r="J227" s="223">
        <f>ROUND(I227*H227,2)</f>
        <v>0</v>
      </c>
      <c r="K227" s="219" t="s">
        <v>139</v>
      </c>
      <c r="L227" s="43"/>
      <c r="M227" s="224" t="s">
        <v>1</v>
      </c>
      <c r="N227" s="225" t="s">
        <v>40</v>
      </c>
      <c r="O227" s="90"/>
      <c r="P227" s="226">
        <f>O227*H227</f>
        <v>0</v>
      </c>
      <c r="Q227" s="226">
        <v>1.0384500000000001</v>
      </c>
      <c r="R227" s="226">
        <f>Q227*H227</f>
        <v>0.2990736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140</v>
      </c>
      <c r="AT227" s="228" t="s">
        <v>135</v>
      </c>
      <c r="AU227" s="228" t="s">
        <v>85</v>
      </c>
      <c r="AY227" s="16" t="s">
        <v>133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83</v>
      </c>
      <c r="BK227" s="229">
        <f>ROUND(I227*H227,2)</f>
        <v>0</v>
      </c>
      <c r="BL227" s="16" t="s">
        <v>140</v>
      </c>
      <c r="BM227" s="228" t="s">
        <v>784</v>
      </c>
    </row>
    <row r="228" s="2" customFormat="1">
      <c r="A228" s="37"/>
      <c r="B228" s="38"/>
      <c r="C228" s="39"/>
      <c r="D228" s="230" t="s">
        <v>142</v>
      </c>
      <c r="E228" s="39"/>
      <c r="F228" s="231" t="s">
        <v>314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142</v>
      </c>
      <c r="AU228" s="16" t="s">
        <v>85</v>
      </c>
    </row>
    <row r="229" s="13" customFormat="1">
      <c r="A229" s="13"/>
      <c r="B229" s="235"/>
      <c r="C229" s="236"/>
      <c r="D229" s="230" t="s">
        <v>171</v>
      </c>
      <c r="E229" s="237" t="s">
        <v>1</v>
      </c>
      <c r="F229" s="238" t="s">
        <v>771</v>
      </c>
      <c r="G229" s="236"/>
      <c r="H229" s="239">
        <v>0.28799999999999998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171</v>
      </c>
      <c r="AU229" s="245" t="s">
        <v>85</v>
      </c>
      <c r="AV229" s="13" t="s">
        <v>85</v>
      </c>
      <c r="AW229" s="13" t="s">
        <v>31</v>
      </c>
      <c r="AX229" s="13" t="s">
        <v>83</v>
      </c>
      <c r="AY229" s="245" t="s">
        <v>133</v>
      </c>
    </row>
    <row r="230" s="2" customFormat="1" ht="24.15" customHeight="1">
      <c r="A230" s="37"/>
      <c r="B230" s="38"/>
      <c r="C230" s="217" t="s">
        <v>315</v>
      </c>
      <c r="D230" s="217" t="s">
        <v>135</v>
      </c>
      <c r="E230" s="218" t="s">
        <v>316</v>
      </c>
      <c r="F230" s="219" t="s">
        <v>317</v>
      </c>
      <c r="G230" s="220" t="s">
        <v>192</v>
      </c>
      <c r="H230" s="221">
        <v>0.075999999999999998</v>
      </c>
      <c r="I230" s="222"/>
      <c r="J230" s="223">
        <f>ROUND(I230*H230,2)</f>
        <v>0</v>
      </c>
      <c r="K230" s="219" t="s">
        <v>139</v>
      </c>
      <c r="L230" s="43"/>
      <c r="M230" s="224" t="s">
        <v>1</v>
      </c>
      <c r="N230" s="225" t="s">
        <v>40</v>
      </c>
      <c r="O230" s="90"/>
      <c r="P230" s="226">
        <f>O230*H230</f>
        <v>0</v>
      </c>
      <c r="Q230" s="226">
        <v>1.0597300000000001</v>
      </c>
      <c r="R230" s="226">
        <f>Q230*H230</f>
        <v>0.080539479999999997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140</v>
      </c>
      <c r="AT230" s="228" t="s">
        <v>135</v>
      </c>
      <c r="AU230" s="228" t="s">
        <v>85</v>
      </c>
      <c r="AY230" s="16" t="s">
        <v>133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83</v>
      </c>
      <c r="BK230" s="229">
        <f>ROUND(I230*H230,2)</f>
        <v>0</v>
      </c>
      <c r="BL230" s="16" t="s">
        <v>140</v>
      </c>
      <c r="BM230" s="228" t="s">
        <v>785</v>
      </c>
    </row>
    <row r="231" s="2" customFormat="1">
      <c r="A231" s="37"/>
      <c r="B231" s="38"/>
      <c r="C231" s="39"/>
      <c r="D231" s="230" t="s">
        <v>142</v>
      </c>
      <c r="E231" s="39"/>
      <c r="F231" s="231" t="s">
        <v>319</v>
      </c>
      <c r="G231" s="39"/>
      <c r="H231" s="39"/>
      <c r="I231" s="232"/>
      <c r="J231" s="39"/>
      <c r="K231" s="39"/>
      <c r="L231" s="43"/>
      <c r="M231" s="233"/>
      <c r="N231" s="23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142</v>
      </c>
      <c r="AU231" s="16" t="s">
        <v>85</v>
      </c>
    </row>
    <row r="232" s="13" customFormat="1">
      <c r="A232" s="13"/>
      <c r="B232" s="235"/>
      <c r="C232" s="236"/>
      <c r="D232" s="230" t="s">
        <v>171</v>
      </c>
      <c r="E232" s="237" t="s">
        <v>1</v>
      </c>
      <c r="F232" s="238" t="s">
        <v>773</v>
      </c>
      <c r="G232" s="236"/>
      <c r="H232" s="239">
        <v>0.075999999999999998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171</v>
      </c>
      <c r="AU232" s="245" t="s">
        <v>85</v>
      </c>
      <c r="AV232" s="13" t="s">
        <v>85</v>
      </c>
      <c r="AW232" s="13" t="s">
        <v>31</v>
      </c>
      <c r="AX232" s="13" t="s">
        <v>83</v>
      </c>
      <c r="AY232" s="245" t="s">
        <v>133</v>
      </c>
    </row>
    <row r="233" s="2" customFormat="1" ht="24.15" customHeight="1">
      <c r="A233" s="37"/>
      <c r="B233" s="38"/>
      <c r="C233" s="217" t="s">
        <v>320</v>
      </c>
      <c r="D233" s="217" t="s">
        <v>135</v>
      </c>
      <c r="E233" s="218" t="s">
        <v>321</v>
      </c>
      <c r="F233" s="219" t="s">
        <v>322</v>
      </c>
      <c r="G233" s="220" t="s">
        <v>151</v>
      </c>
      <c r="H233" s="221">
        <v>8.0399999999999991</v>
      </c>
      <c r="I233" s="222"/>
      <c r="J233" s="223">
        <f>ROUND(I233*H233,2)</f>
        <v>0</v>
      </c>
      <c r="K233" s="219" t="s">
        <v>139</v>
      </c>
      <c r="L233" s="43"/>
      <c r="M233" s="224" t="s">
        <v>1</v>
      </c>
      <c r="N233" s="225" t="s">
        <v>40</v>
      </c>
      <c r="O233" s="90"/>
      <c r="P233" s="226">
        <f>O233*H233</f>
        <v>0</v>
      </c>
      <c r="Q233" s="226">
        <v>0.00033</v>
      </c>
      <c r="R233" s="226">
        <f>Q233*H233</f>
        <v>0.0026531999999999997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140</v>
      </c>
      <c r="AT233" s="228" t="s">
        <v>135</v>
      </c>
      <c r="AU233" s="228" t="s">
        <v>85</v>
      </c>
      <c r="AY233" s="16" t="s">
        <v>133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83</v>
      </c>
      <c r="BK233" s="229">
        <f>ROUND(I233*H233,2)</f>
        <v>0</v>
      </c>
      <c r="BL233" s="16" t="s">
        <v>140</v>
      </c>
      <c r="BM233" s="228" t="s">
        <v>786</v>
      </c>
    </row>
    <row r="234" s="2" customFormat="1">
      <c r="A234" s="37"/>
      <c r="B234" s="38"/>
      <c r="C234" s="39"/>
      <c r="D234" s="230" t="s">
        <v>142</v>
      </c>
      <c r="E234" s="39"/>
      <c r="F234" s="231" t="s">
        <v>324</v>
      </c>
      <c r="G234" s="39"/>
      <c r="H234" s="39"/>
      <c r="I234" s="232"/>
      <c r="J234" s="39"/>
      <c r="K234" s="39"/>
      <c r="L234" s="43"/>
      <c r="M234" s="233"/>
      <c r="N234" s="23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142</v>
      </c>
      <c r="AU234" s="16" t="s">
        <v>85</v>
      </c>
    </row>
    <row r="235" s="2" customFormat="1">
      <c r="A235" s="37"/>
      <c r="B235" s="38"/>
      <c r="C235" s="39"/>
      <c r="D235" s="230" t="s">
        <v>209</v>
      </c>
      <c r="E235" s="39"/>
      <c r="F235" s="267" t="s">
        <v>325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209</v>
      </c>
      <c r="AU235" s="16" t="s">
        <v>85</v>
      </c>
    </row>
    <row r="236" s="2" customFormat="1" ht="16.5" customHeight="1">
      <c r="A236" s="37"/>
      <c r="B236" s="38"/>
      <c r="C236" s="257" t="s">
        <v>327</v>
      </c>
      <c r="D236" s="257" t="s">
        <v>189</v>
      </c>
      <c r="E236" s="258" t="s">
        <v>328</v>
      </c>
      <c r="F236" s="259" t="s">
        <v>329</v>
      </c>
      <c r="G236" s="260" t="s">
        <v>151</v>
      </c>
      <c r="H236" s="261">
        <v>8.0399999999999991</v>
      </c>
      <c r="I236" s="262"/>
      <c r="J236" s="263">
        <f>ROUND(I236*H236,2)</f>
        <v>0</v>
      </c>
      <c r="K236" s="259" t="s">
        <v>139</v>
      </c>
      <c r="L236" s="264"/>
      <c r="M236" s="265" t="s">
        <v>1</v>
      </c>
      <c r="N236" s="266" t="s">
        <v>40</v>
      </c>
      <c r="O236" s="90"/>
      <c r="P236" s="226">
        <f>O236*H236</f>
        <v>0</v>
      </c>
      <c r="Q236" s="226">
        <v>0.050999999999999997</v>
      </c>
      <c r="R236" s="226">
        <f>Q236*H236</f>
        <v>0.4100399999999999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182</v>
      </c>
      <c r="AT236" s="228" t="s">
        <v>189</v>
      </c>
      <c r="AU236" s="228" t="s">
        <v>85</v>
      </c>
      <c r="AY236" s="16" t="s">
        <v>133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83</v>
      </c>
      <c r="BK236" s="229">
        <f>ROUND(I236*H236,2)</f>
        <v>0</v>
      </c>
      <c r="BL236" s="16" t="s">
        <v>140</v>
      </c>
      <c r="BM236" s="228" t="s">
        <v>787</v>
      </c>
    </row>
    <row r="237" s="2" customFormat="1">
      <c r="A237" s="37"/>
      <c r="B237" s="38"/>
      <c r="C237" s="39"/>
      <c r="D237" s="230" t="s">
        <v>142</v>
      </c>
      <c r="E237" s="39"/>
      <c r="F237" s="231" t="s">
        <v>329</v>
      </c>
      <c r="G237" s="39"/>
      <c r="H237" s="39"/>
      <c r="I237" s="232"/>
      <c r="J237" s="39"/>
      <c r="K237" s="39"/>
      <c r="L237" s="43"/>
      <c r="M237" s="233"/>
      <c r="N237" s="234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142</v>
      </c>
      <c r="AU237" s="16" t="s">
        <v>85</v>
      </c>
    </row>
    <row r="238" s="2" customFormat="1">
      <c r="A238" s="37"/>
      <c r="B238" s="38"/>
      <c r="C238" s="39"/>
      <c r="D238" s="230" t="s">
        <v>209</v>
      </c>
      <c r="E238" s="39"/>
      <c r="F238" s="267" t="s">
        <v>331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209</v>
      </c>
      <c r="AU238" s="16" t="s">
        <v>85</v>
      </c>
    </row>
    <row r="239" s="12" customFormat="1" ht="22.8" customHeight="1">
      <c r="A239" s="12"/>
      <c r="B239" s="201"/>
      <c r="C239" s="202"/>
      <c r="D239" s="203" t="s">
        <v>74</v>
      </c>
      <c r="E239" s="215" t="s">
        <v>140</v>
      </c>
      <c r="F239" s="215" t="s">
        <v>332</v>
      </c>
      <c r="G239" s="202"/>
      <c r="H239" s="202"/>
      <c r="I239" s="205"/>
      <c r="J239" s="216">
        <f>BK239</f>
        <v>0</v>
      </c>
      <c r="K239" s="202"/>
      <c r="L239" s="207"/>
      <c r="M239" s="208"/>
      <c r="N239" s="209"/>
      <c r="O239" s="209"/>
      <c r="P239" s="210">
        <f>SUM(P240:P271)</f>
        <v>0</v>
      </c>
      <c r="Q239" s="209"/>
      <c r="R239" s="210">
        <f>SUM(R240:R271)</f>
        <v>16.159968540000001</v>
      </c>
      <c r="S239" s="209"/>
      <c r="T239" s="211">
        <f>SUM(T240:T271)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2" t="s">
        <v>83</v>
      </c>
      <c r="AT239" s="213" t="s">
        <v>74</v>
      </c>
      <c r="AU239" s="213" t="s">
        <v>83</v>
      </c>
      <c r="AY239" s="212" t="s">
        <v>133</v>
      </c>
      <c r="BK239" s="214">
        <f>SUM(BK240:BK271)</f>
        <v>0</v>
      </c>
    </row>
    <row r="240" s="2" customFormat="1" ht="21.75" customHeight="1">
      <c r="A240" s="37"/>
      <c r="B240" s="38"/>
      <c r="C240" s="217" t="s">
        <v>333</v>
      </c>
      <c r="D240" s="217" t="s">
        <v>135</v>
      </c>
      <c r="E240" s="218" t="s">
        <v>334</v>
      </c>
      <c r="F240" s="219" t="s">
        <v>335</v>
      </c>
      <c r="G240" s="220" t="s">
        <v>168</v>
      </c>
      <c r="H240" s="221">
        <v>6.9329999999999998</v>
      </c>
      <c r="I240" s="222"/>
      <c r="J240" s="223">
        <f>ROUND(I240*H240,2)</f>
        <v>0</v>
      </c>
      <c r="K240" s="219" t="s">
        <v>139</v>
      </c>
      <c r="L240" s="43"/>
      <c r="M240" s="224" t="s">
        <v>1</v>
      </c>
      <c r="N240" s="225" t="s">
        <v>40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140</v>
      </c>
      <c r="AT240" s="228" t="s">
        <v>135</v>
      </c>
      <c r="AU240" s="228" t="s">
        <v>85</v>
      </c>
      <c r="AY240" s="16" t="s">
        <v>133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83</v>
      </c>
      <c r="BK240" s="229">
        <f>ROUND(I240*H240,2)</f>
        <v>0</v>
      </c>
      <c r="BL240" s="16" t="s">
        <v>140</v>
      </c>
      <c r="BM240" s="228" t="s">
        <v>788</v>
      </c>
    </row>
    <row r="241" s="2" customFormat="1">
      <c r="A241" s="37"/>
      <c r="B241" s="38"/>
      <c r="C241" s="39"/>
      <c r="D241" s="230" t="s">
        <v>142</v>
      </c>
      <c r="E241" s="39"/>
      <c r="F241" s="231" t="s">
        <v>337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142</v>
      </c>
      <c r="AU241" s="16" t="s">
        <v>85</v>
      </c>
    </row>
    <row r="242" s="13" customFormat="1">
      <c r="A242" s="13"/>
      <c r="B242" s="235"/>
      <c r="C242" s="236"/>
      <c r="D242" s="230" t="s">
        <v>171</v>
      </c>
      <c r="E242" s="237" t="s">
        <v>1</v>
      </c>
      <c r="F242" s="238" t="s">
        <v>789</v>
      </c>
      <c r="G242" s="236"/>
      <c r="H242" s="239">
        <v>6.6749999999999998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171</v>
      </c>
      <c r="AU242" s="245" t="s">
        <v>85</v>
      </c>
      <c r="AV242" s="13" t="s">
        <v>85</v>
      </c>
      <c r="AW242" s="13" t="s">
        <v>31</v>
      </c>
      <c r="AX242" s="13" t="s">
        <v>75</v>
      </c>
      <c r="AY242" s="245" t="s">
        <v>133</v>
      </c>
    </row>
    <row r="243" s="13" customFormat="1">
      <c r="A243" s="13"/>
      <c r="B243" s="235"/>
      <c r="C243" s="236"/>
      <c r="D243" s="230" t="s">
        <v>171</v>
      </c>
      <c r="E243" s="237" t="s">
        <v>1</v>
      </c>
      <c r="F243" s="238" t="s">
        <v>790</v>
      </c>
      <c r="G243" s="236"/>
      <c r="H243" s="239">
        <v>0.25800000000000001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171</v>
      </c>
      <c r="AU243" s="245" t="s">
        <v>85</v>
      </c>
      <c r="AV243" s="13" t="s">
        <v>85</v>
      </c>
      <c r="AW243" s="13" t="s">
        <v>31</v>
      </c>
      <c r="AX243" s="13" t="s">
        <v>75</v>
      </c>
      <c r="AY243" s="245" t="s">
        <v>133</v>
      </c>
    </row>
    <row r="244" s="14" customFormat="1">
      <c r="A244" s="14"/>
      <c r="B244" s="246"/>
      <c r="C244" s="247"/>
      <c r="D244" s="230" t="s">
        <v>171</v>
      </c>
      <c r="E244" s="248" t="s">
        <v>1</v>
      </c>
      <c r="F244" s="249" t="s">
        <v>175</v>
      </c>
      <c r="G244" s="247"/>
      <c r="H244" s="250">
        <v>6.9329999999999998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171</v>
      </c>
      <c r="AU244" s="256" t="s">
        <v>85</v>
      </c>
      <c r="AV244" s="14" t="s">
        <v>140</v>
      </c>
      <c r="AW244" s="14" t="s">
        <v>31</v>
      </c>
      <c r="AX244" s="14" t="s">
        <v>83</v>
      </c>
      <c r="AY244" s="256" t="s">
        <v>133</v>
      </c>
    </row>
    <row r="245" s="2" customFormat="1" ht="24.15" customHeight="1">
      <c r="A245" s="37"/>
      <c r="B245" s="38"/>
      <c r="C245" s="217" t="s">
        <v>340</v>
      </c>
      <c r="D245" s="217" t="s">
        <v>135</v>
      </c>
      <c r="E245" s="218" t="s">
        <v>341</v>
      </c>
      <c r="F245" s="219" t="s">
        <v>342</v>
      </c>
      <c r="G245" s="220" t="s">
        <v>138</v>
      </c>
      <c r="H245" s="221">
        <v>7.391</v>
      </c>
      <c r="I245" s="222"/>
      <c r="J245" s="223">
        <f>ROUND(I245*H245,2)</f>
        <v>0</v>
      </c>
      <c r="K245" s="219" t="s">
        <v>139</v>
      </c>
      <c r="L245" s="43"/>
      <c r="M245" s="224" t="s">
        <v>1</v>
      </c>
      <c r="N245" s="225" t="s">
        <v>40</v>
      </c>
      <c r="O245" s="90"/>
      <c r="P245" s="226">
        <f>O245*H245</f>
        <v>0</v>
      </c>
      <c r="Q245" s="226">
        <v>0.01787</v>
      </c>
      <c r="R245" s="226">
        <f>Q245*H245</f>
        <v>0.13207716999999999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140</v>
      </c>
      <c r="AT245" s="228" t="s">
        <v>135</v>
      </c>
      <c r="AU245" s="228" t="s">
        <v>85</v>
      </c>
      <c r="AY245" s="16" t="s">
        <v>133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140</v>
      </c>
      <c r="BM245" s="228" t="s">
        <v>791</v>
      </c>
    </row>
    <row r="246" s="2" customFormat="1">
      <c r="A246" s="37"/>
      <c r="B246" s="38"/>
      <c r="C246" s="39"/>
      <c r="D246" s="230" t="s">
        <v>142</v>
      </c>
      <c r="E246" s="39"/>
      <c r="F246" s="231" t="s">
        <v>344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142</v>
      </c>
      <c r="AU246" s="16" t="s">
        <v>85</v>
      </c>
    </row>
    <row r="247" s="13" customFormat="1">
      <c r="A247" s="13"/>
      <c r="B247" s="235"/>
      <c r="C247" s="236"/>
      <c r="D247" s="230" t="s">
        <v>171</v>
      </c>
      <c r="E247" s="237" t="s">
        <v>1</v>
      </c>
      <c r="F247" s="238" t="s">
        <v>792</v>
      </c>
      <c r="G247" s="236"/>
      <c r="H247" s="239">
        <v>3.141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171</v>
      </c>
      <c r="AU247" s="245" t="s">
        <v>85</v>
      </c>
      <c r="AV247" s="13" t="s">
        <v>85</v>
      </c>
      <c r="AW247" s="13" t="s">
        <v>31</v>
      </c>
      <c r="AX247" s="13" t="s">
        <v>75</v>
      </c>
      <c r="AY247" s="245" t="s">
        <v>133</v>
      </c>
    </row>
    <row r="248" s="13" customFormat="1">
      <c r="A248" s="13"/>
      <c r="B248" s="235"/>
      <c r="C248" s="236"/>
      <c r="D248" s="230" t="s">
        <v>171</v>
      </c>
      <c r="E248" s="237" t="s">
        <v>1</v>
      </c>
      <c r="F248" s="238" t="s">
        <v>793</v>
      </c>
      <c r="G248" s="236"/>
      <c r="H248" s="239">
        <v>4.25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171</v>
      </c>
      <c r="AU248" s="245" t="s">
        <v>85</v>
      </c>
      <c r="AV248" s="13" t="s">
        <v>85</v>
      </c>
      <c r="AW248" s="13" t="s">
        <v>31</v>
      </c>
      <c r="AX248" s="13" t="s">
        <v>75</v>
      </c>
      <c r="AY248" s="245" t="s">
        <v>133</v>
      </c>
    </row>
    <row r="249" s="14" customFormat="1">
      <c r="A249" s="14"/>
      <c r="B249" s="246"/>
      <c r="C249" s="247"/>
      <c r="D249" s="230" t="s">
        <v>171</v>
      </c>
      <c r="E249" s="248" t="s">
        <v>1</v>
      </c>
      <c r="F249" s="249" t="s">
        <v>175</v>
      </c>
      <c r="G249" s="247"/>
      <c r="H249" s="250">
        <v>7.391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171</v>
      </c>
      <c r="AU249" s="256" t="s">
        <v>85</v>
      </c>
      <c r="AV249" s="14" t="s">
        <v>140</v>
      </c>
      <c r="AW249" s="14" t="s">
        <v>31</v>
      </c>
      <c r="AX249" s="14" t="s">
        <v>83</v>
      </c>
      <c r="AY249" s="256" t="s">
        <v>133</v>
      </c>
    </row>
    <row r="250" s="2" customFormat="1" ht="24.15" customHeight="1">
      <c r="A250" s="37"/>
      <c r="B250" s="38"/>
      <c r="C250" s="217" t="s">
        <v>346</v>
      </c>
      <c r="D250" s="217" t="s">
        <v>135</v>
      </c>
      <c r="E250" s="218" t="s">
        <v>347</v>
      </c>
      <c r="F250" s="219" t="s">
        <v>348</v>
      </c>
      <c r="G250" s="220" t="s">
        <v>138</v>
      </c>
      <c r="H250" s="221">
        <v>7.391</v>
      </c>
      <c r="I250" s="222"/>
      <c r="J250" s="223">
        <f>ROUND(I250*H250,2)</f>
        <v>0</v>
      </c>
      <c r="K250" s="219" t="s">
        <v>139</v>
      </c>
      <c r="L250" s="43"/>
      <c r="M250" s="224" t="s">
        <v>1</v>
      </c>
      <c r="N250" s="225" t="s">
        <v>40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140</v>
      </c>
      <c r="AT250" s="228" t="s">
        <v>135</v>
      </c>
      <c r="AU250" s="228" t="s">
        <v>85</v>
      </c>
      <c r="AY250" s="16" t="s">
        <v>133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83</v>
      </c>
      <c r="BK250" s="229">
        <f>ROUND(I250*H250,2)</f>
        <v>0</v>
      </c>
      <c r="BL250" s="16" t="s">
        <v>140</v>
      </c>
      <c r="BM250" s="228" t="s">
        <v>794</v>
      </c>
    </row>
    <row r="251" s="2" customFormat="1">
      <c r="A251" s="37"/>
      <c r="B251" s="38"/>
      <c r="C251" s="39"/>
      <c r="D251" s="230" t="s">
        <v>142</v>
      </c>
      <c r="E251" s="39"/>
      <c r="F251" s="231" t="s">
        <v>350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142</v>
      </c>
      <c r="AU251" s="16" t="s">
        <v>85</v>
      </c>
    </row>
    <row r="252" s="2" customFormat="1" ht="21.75" customHeight="1">
      <c r="A252" s="37"/>
      <c r="B252" s="38"/>
      <c r="C252" s="217" t="s">
        <v>351</v>
      </c>
      <c r="D252" s="217" t="s">
        <v>135</v>
      </c>
      <c r="E252" s="218" t="s">
        <v>352</v>
      </c>
      <c r="F252" s="219" t="s">
        <v>353</v>
      </c>
      <c r="G252" s="220" t="s">
        <v>192</v>
      </c>
      <c r="H252" s="221">
        <v>0.86299999999999999</v>
      </c>
      <c r="I252" s="222"/>
      <c r="J252" s="223">
        <f>ROUND(I252*H252,2)</f>
        <v>0</v>
      </c>
      <c r="K252" s="219" t="s">
        <v>139</v>
      </c>
      <c r="L252" s="43"/>
      <c r="M252" s="224" t="s">
        <v>1</v>
      </c>
      <c r="N252" s="225" t="s">
        <v>40</v>
      </c>
      <c r="O252" s="90"/>
      <c r="P252" s="226">
        <f>O252*H252</f>
        <v>0</v>
      </c>
      <c r="Q252" s="226">
        <v>1.0492699999999999</v>
      </c>
      <c r="R252" s="226">
        <f>Q252*H252</f>
        <v>0.90552000999999993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140</v>
      </c>
      <c r="AT252" s="228" t="s">
        <v>135</v>
      </c>
      <c r="AU252" s="228" t="s">
        <v>85</v>
      </c>
      <c r="AY252" s="16" t="s">
        <v>133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83</v>
      </c>
      <c r="BK252" s="229">
        <f>ROUND(I252*H252,2)</f>
        <v>0</v>
      </c>
      <c r="BL252" s="16" t="s">
        <v>140</v>
      </c>
      <c r="BM252" s="228" t="s">
        <v>795</v>
      </c>
    </row>
    <row r="253" s="2" customFormat="1">
      <c r="A253" s="37"/>
      <c r="B253" s="38"/>
      <c r="C253" s="39"/>
      <c r="D253" s="230" t="s">
        <v>142</v>
      </c>
      <c r="E253" s="39"/>
      <c r="F253" s="231" t="s">
        <v>355</v>
      </c>
      <c r="G253" s="39"/>
      <c r="H253" s="39"/>
      <c r="I253" s="232"/>
      <c r="J253" s="39"/>
      <c r="K253" s="39"/>
      <c r="L253" s="43"/>
      <c r="M253" s="233"/>
      <c r="N253" s="23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142</v>
      </c>
      <c r="AU253" s="16" t="s">
        <v>85</v>
      </c>
    </row>
    <row r="254" s="13" customFormat="1">
      <c r="A254" s="13"/>
      <c r="B254" s="235"/>
      <c r="C254" s="236"/>
      <c r="D254" s="230" t="s">
        <v>171</v>
      </c>
      <c r="E254" s="237" t="s">
        <v>1</v>
      </c>
      <c r="F254" s="238" t="s">
        <v>796</v>
      </c>
      <c r="G254" s="236"/>
      <c r="H254" s="239">
        <v>0.86299999999999999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171</v>
      </c>
      <c r="AU254" s="245" t="s">
        <v>85</v>
      </c>
      <c r="AV254" s="13" t="s">
        <v>85</v>
      </c>
      <c r="AW254" s="13" t="s">
        <v>31</v>
      </c>
      <c r="AX254" s="13" t="s">
        <v>83</v>
      </c>
      <c r="AY254" s="245" t="s">
        <v>133</v>
      </c>
    </row>
    <row r="255" s="2" customFormat="1" ht="21.75" customHeight="1">
      <c r="A255" s="37"/>
      <c r="B255" s="38"/>
      <c r="C255" s="217" t="s">
        <v>357</v>
      </c>
      <c r="D255" s="217" t="s">
        <v>135</v>
      </c>
      <c r="E255" s="218" t="s">
        <v>358</v>
      </c>
      <c r="F255" s="219" t="s">
        <v>359</v>
      </c>
      <c r="G255" s="220" t="s">
        <v>192</v>
      </c>
      <c r="H255" s="221">
        <v>0.22800000000000001</v>
      </c>
      <c r="I255" s="222"/>
      <c r="J255" s="223">
        <f>ROUND(I255*H255,2)</f>
        <v>0</v>
      </c>
      <c r="K255" s="219" t="s">
        <v>139</v>
      </c>
      <c r="L255" s="43"/>
      <c r="M255" s="224" t="s">
        <v>1</v>
      </c>
      <c r="N255" s="225" t="s">
        <v>40</v>
      </c>
      <c r="O255" s="90"/>
      <c r="P255" s="226">
        <f>O255*H255</f>
        <v>0</v>
      </c>
      <c r="Q255" s="226">
        <v>1.09687</v>
      </c>
      <c r="R255" s="226">
        <f>Q255*H255</f>
        <v>0.25008636000000001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140</v>
      </c>
      <c r="AT255" s="228" t="s">
        <v>135</v>
      </c>
      <c r="AU255" s="228" t="s">
        <v>85</v>
      </c>
      <c r="AY255" s="16" t="s">
        <v>133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83</v>
      </c>
      <c r="BK255" s="229">
        <f>ROUND(I255*H255,2)</f>
        <v>0</v>
      </c>
      <c r="BL255" s="16" t="s">
        <v>140</v>
      </c>
      <c r="BM255" s="228" t="s">
        <v>797</v>
      </c>
    </row>
    <row r="256" s="2" customFormat="1">
      <c r="A256" s="37"/>
      <c r="B256" s="38"/>
      <c r="C256" s="39"/>
      <c r="D256" s="230" t="s">
        <v>142</v>
      </c>
      <c r="E256" s="39"/>
      <c r="F256" s="231" t="s">
        <v>361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142</v>
      </c>
      <c r="AU256" s="16" t="s">
        <v>85</v>
      </c>
    </row>
    <row r="257" s="13" customFormat="1">
      <c r="A257" s="13"/>
      <c r="B257" s="235"/>
      <c r="C257" s="236"/>
      <c r="D257" s="230" t="s">
        <v>171</v>
      </c>
      <c r="E257" s="237" t="s">
        <v>1</v>
      </c>
      <c r="F257" s="238" t="s">
        <v>798</v>
      </c>
      <c r="G257" s="236"/>
      <c r="H257" s="239">
        <v>0.22800000000000001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171</v>
      </c>
      <c r="AU257" s="245" t="s">
        <v>85</v>
      </c>
      <c r="AV257" s="13" t="s">
        <v>85</v>
      </c>
      <c r="AW257" s="13" t="s">
        <v>31</v>
      </c>
      <c r="AX257" s="13" t="s">
        <v>83</v>
      </c>
      <c r="AY257" s="245" t="s">
        <v>133</v>
      </c>
    </row>
    <row r="258" s="2" customFormat="1" ht="24.15" customHeight="1">
      <c r="A258" s="37"/>
      <c r="B258" s="38"/>
      <c r="C258" s="217" t="s">
        <v>363</v>
      </c>
      <c r="D258" s="217" t="s">
        <v>135</v>
      </c>
      <c r="E258" s="218" t="s">
        <v>364</v>
      </c>
      <c r="F258" s="219" t="s">
        <v>365</v>
      </c>
      <c r="G258" s="220" t="s">
        <v>138</v>
      </c>
      <c r="H258" s="221">
        <v>22.248999999999999</v>
      </c>
      <c r="I258" s="222"/>
      <c r="J258" s="223">
        <f>ROUND(I258*H258,2)</f>
        <v>0</v>
      </c>
      <c r="K258" s="219" t="s">
        <v>139</v>
      </c>
      <c r="L258" s="43"/>
      <c r="M258" s="224" t="s">
        <v>1</v>
      </c>
      <c r="N258" s="225" t="s">
        <v>40</v>
      </c>
      <c r="O258" s="90"/>
      <c r="P258" s="226">
        <f>O258*H258</f>
        <v>0</v>
      </c>
      <c r="Q258" s="226">
        <v>0.00097999999999999997</v>
      </c>
      <c r="R258" s="226">
        <f>Q258*H258</f>
        <v>0.021804019999999997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140</v>
      </c>
      <c r="AT258" s="228" t="s">
        <v>135</v>
      </c>
      <c r="AU258" s="228" t="s">
        <v>85</v>
      </c>
      <c r="AY258" s="16" t="s">
        <v>133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83</v>
      </c>
      <c r="BK258" s="229">
        <f>ROUND(I258*H258,2)</f>
        <v>0</v>
      </c>
      <c r="BL258" s="16" t="s">
        <v>140</v>
      </c>
      <c r="BM258" s="228" t="s">
        <v>799</v>
      </c>
    </row>
    <row r="259" s="2" customFormat="1">
      <c r="A259" s="37"/>
      <c r="B259" s="38"/>
      <c r="C259" s="39"/>
      <c r="D259" s="230" t="s">
        <v>142</v>
      </c>
      <c r="E259" s="39"/>
      <c r="F259" s="231" t="s">
        <v>367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142</v>
      </c>
      <c r="AU259" s="16" t="s">
        <v>85</v>
      </c>
    </row>
    <row r="260" s="13" customFormat="1">
      <c r="A260" s="13"/>
      <c r="B260" s="235"/>
      <c r="C260" s="236"/>
      <c r="D260" s="230" t="s">
        <v>171</v>
      </c>
      <c r="E260" s="237" t="s">
        <v>1</v>
      </c>
      <c r="F260" s="238" t="s">
        <v>800</v>
      </c>
      <c r="G260" s="236"/>
      <c r="H260" s="239">
        <v>22.248999999999999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171</v>
      </c>
      <c r="AU260" s="245" t="s">
        <v>85</v>
      </c>
      <c r="AV260" s="13" t="s">
        <v>85</v>
      </c>
      <c r="AW260" s="13" t="s">
        <v>31</v>
      </c>
      <c r="AX260" s="13" t="s">
        <v>83</v>
      </c>
      <c r="AY260" s="245" t="s">
        <v>133</v>
      </c>
    </row>
    <row r="261" s="2" customFormat="1" ht="16.5" customHeight="1">
      <c r="A261" s="37"/>
      <c r="B261" s="38"/>
      <c r="C261" s="257" t="s">
        <v>369</v>
      </c>
      <c r="D261" s="257" t="s">
        <v>189</v>
      </c>
      <c r="E261" s="258" t="s">
        <v>370</v>
      </c>
      <c r="F261" s="259" t="s">
        <v>371</v>
      </c>
      <c r="G261" s="260" t="s">
        <v>138</v>
      </c>
      <c r="H261" s="261">
        <v>24.474</v>
      </c>
      <c r="I261" s="262"/>
      <c r="J261" s="263">
        <f>ROUND(I261*H261,2)</f>
        <v>0</v>
      </c>
      <c r="K261" s="259" t="s">
        <v>139</v>
      </c>
      <c r="L261" s="264"/>
      <c r="M261" s="265" t="s">
        <v>1</v>
      </c>
      <c r="N261" s="266" t="s">
        <v>40</v>
      </c>
      <c r="O261" s="90"/>
      <c r="P261" s="226">
        <f>O261*H261</f>
        <v>0</v>
      </c>
      <c r="Q261" s="226">
        <v>0.0099000000000000008</v>
      </c>
      <c r="R261" s="226">
        <f>Q261*H261</f>
        <v>0.24229260000000003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182</v>
      </c>
      <c r="AT261" s="228" t="s">
        <v>189</v>
      </c>
      <c r="AU261" s="228" t="s">
        <v>85</v>
      </c>
      <c r="AY261" s="16" t="s">
        <v>133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83</v>
      </c>
      <c r="BK261" s="229">
        <f>ROUND(I261*H261,2)</f>
        <v>0</v>
      </c>
      <c r="BL261" s="16" t="s">
        <v>140</v>
      </c>
      <c r="BM261" s="228" t="s">
        <v>801</v>
      </c>
    </row>
    <row r="262" s="2" customFormat="1">
      <c r="A262" s="37"/>
      <c r="B262" s="38"/>
      <c r="C262" s="39"/>
      <c r="D262" s="230" t="s">
        <v>142</v>
      </c>
      <c r="E262" s="39"/>
      <c r="F262" s="231" t="s">
        <v>371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142</v>
      </c>
      <c r="AU262" s="16" t="s">
        <v>85</v>
      </c>
    </row>
    <row r="263" s="13" customFormat="1">
      <c r="A263" s="13"/>
      <c r="B263" s="235"/>
      <c r="C263" s="236"/>
      <c r="D263" s="230" t="s">
        <v>171</v>
      </c>
      <c r="E263" s="236"/>
      <c r="F263" s="238" t="s">
        <v>802</v>
      </c>
      <c r="G263" s="236"/>
      <c r="H263" s="239">
        <v>24.474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171</v>
      </c>
      <c r="AU263" s="245" t="s">
        <v>85</v>
      </c>
      <c r="AV263" s="13" t="s">
        <v>85</v>
      </c>
      <c r="AW263" s="13" t="s">
        <v>4</v>
      </c>
      <c r="AX263" s="13" t="s">
        <v>83</v>
      </c>
      <c r="AY263" s="245" t="s">
        <v>133</v>
      </c>
    </row>
    <row r="264" s="2" customFormat="1" ht="24.15" customHeight="1">
      <c r="A264" s="37"/>
      <c r="B264" s="38"/>
      <c r="C264" s="217" t="s">
        <v>374</v>
      </c>
      <c r="D264" s="217" t="s">
        <v>135</v>
      </c>
      <c r="E264" s="218" t="s">
        <v>375</v>
      </c>
      <c r="F264" s="219" t="s">
        <v>376</v>
      </c>
      <c r="G264" s="220" t="s">
        <v>138</v>
      </c>
      <c r="H264" s="221">
        <v>22.248999999999999</v>
      </c>
      <c r="I264" s="222"/>
      <c r="J264" s="223">
        <f>ROUND(I264*H264,2)</f>
        <v>0</v>
      </c>
      <c r="K264" s="219" t="s">
        <v>139</v>
      </c>
      <c r="L264" s="43"/>
      <c r="M264" s="224" t="s">
        <v>1</v>
      </c>
      <c r="N264" s="225" t="s">
        <v>40</v>
      </c>
      <c r="O264" s="90"/>
      <c r="P264" s="226">
        <f>O264*H264</f>
        <v>0</v>
      </c>
      <c r="Q264" s="226">
        <v>0.13861999999999999</v>
      </c>
      <c r="R264" s="226">
        <f>Q264*H264</f>
        <v>3.0841563799999996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140</v>
      </c>
      <c r="AT264" s="228" t="s">
        <v>135</v>
      </c>
      <c r="AU264" s="228" t="s">
        <v>85</v>
      </c>
      <c r="AY264" s="16" t="s">
        <v>133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83</v>
      </c>
      <c r="BK264" s="229">
        <f>ROUND(I264*H264,2)</f>
        <v>0</v>
      </c>
      <c r="BL264" s="16" t="s">
        <v>140</v>
      </c>
      <c r="BM264" s="228" t="s">
        <v>803</v>
      </c>
    </row>
    <row r="265" s="2" customFormat="1">
      <c r="A265" s="37"/>
      <c r="B265" s="38"/>
      <c r="C265" s="39"/>
      <c r="D265" s="230" t="s">
        <v>142</v>
      </c>
      <c r="E265" s="39"/>
      <c r="F265" s="231" t="s">
        <v>378</v>
      </c>
      <c r="G265" s="39"/>
      <c r="H265" s="39"/>
      <c r="I265" s="232"/>
      <c r="J265" s="39"/>
      <c r="K265" s="39"/>
      <c r="L265" s="43"/>
      <c r="M265" s="233"/>
      <c r="N265" s="23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142</v>
      </c>
      <c r="AU265" s="16" t="s">
        <v>85</v>
      </c>
    </row>
    <row r="266" s="2" customFormat="1" ht="24.15" customHeight="1">
      <c r="A266" s="37"/>
      <c r="B266" s="38"/>
      <c r="C266" s="217" t="s">
        <v>379</v>
      </c>
      <c r="D266" s="217" t="s">
        <v>135</v>
      </c>
      <c r="E266" s="218" t="s">
        <v>380</v>
      </c>
      <c r="F266" s="219" t="s">
        <v>381</v>
      </c>
      <c r="G266" s="220" t="s">
        <v>168</v>
      </c>
      <c r="H266" s="221">
        <v>5.4000000000000004</v>
      </c>
      <c r="I266" s="222"/>
      <c r="J266" s="223">
        <f>ROUND(I266*H266,2)</f>
        <v>0</v>
      </c>
      <c r="K266" s="219" t="s">
        <v>139</v>
      </c>
      <c r="L266" s="43"/>
      <c r="M266" s="224" t="s">
        <v>1</v>
      </c>
      <c r="N266" s="225" t="s">
        <v>40</v>
      </c>
      <c r="O266" s="90"/>
      <c r="P266" s="226">
        <f>O266*H266</f>
        <v>0</v>
      </c>
      <c r="Q266" s="226">
        <v>2.13408</v>
      </c>
      <c r="R266" s="226">
        <f>Q266*H266</f>
        <v>11.524032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140</v>
      </c>
      <c r="AT266" s="228" t="s">
        <v>135</v>
      </c>
      <c r="AU266" s="228" t="s">
        <v>85</v>
      </c>
      <c r="AY266" s="16" t="s">
        <v>133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83</v>
      </c>
      <c r="BK266" s="229">
        <f>ROUND(I266*H266,2)</f>
        <v>0</v>
      </c>
      <c r="BL266" s="16" t="s">
        <v>140</v>
      </c>
      <c r="BM266" s="228" t="s">
        <v>804</v>
      </c>
    </row>
    <row r="267" s="2" customFormat="1">
      <c r="A267" s="37"/>
      <c r="B267" s="38"/>
      <c r="C267" s="39"/>
      <c r="D267" s="230" t="s">
        <v>142</v>
      </c>
      <c r="E267" s="39"/>
      <c r="F267" s="231" t="s">
        <v>383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142</v>
      </c>
      <c r="AU267" s="16" t="s">
        <v>85</v>
      </c>
    </row>
    <row r="268" s="2" customFormat="1">
      <c r="A268" s="37"/>
      <c r="B268" s="38"/>
      <c r="C268" s="39"/>
      <c r="D268" s="230" t="s">
        <v>209</v>
      </c>
      <c r="E268" s="39"/>
      <c r="F268" s="267" t="s">
        <v>210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209</v>
      </c>
      <c r="AU268" s="16" t="s">
        <v>85</v>
      </c>
    </row>
    <row r="269" s="13" customFormat="1">
      <c r="A269" s="13"/>
      <c r="B269" s="235"/>
      <c r="C269" s="236"/>
      <c r="D269" s="230" t="s">
        <v>171</v>
      </c>
      <c r="E269" s="237" t="s">
        <v>1</v>
      </c>
      <c r="F269" s="238" t="s">
        <v>805</v>
      </c>
      <c r="G269" s="236"/>
      <c r="H269" s="239">
        <v>5.4000000000000004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171</v>
      </c>
      <c r="AU269" s="245" t="s">
        <v>85</v>
      </c>
      <c r="AV269" s="13" t="s">
        <v>85</v>
      </c>
      <c r="AW269" s="13" t="s">
        <v>31</v>
      </c>
      <c r="AX269" s="13" t="s">
        <v>83</v>
      </c>
      <c r="AY269" s="245" t="s">
        <v>133</v>
      </c>
    </row>
    <row r="270" s="2" customFormat="1" ht="24.15" customHeight="1">
      <c r="A270" s="37"/>
      <c r="B270" s="38"/>
      <c r="C270" s="217" t="s">
        <v>385</v>
      </c>
      <c r="D270" s="217" t="s">
        <v>135</v>
      </c>
      <c r="E270" s="218" t="s">
        <v>386</v>
      </c>
      <c r="F270" s="219" t="s">
        <v>387</v>
      </c>
      <c r="G270" s="220" t="s">
        <v>138</v>
      </c>
      <c r="H270" s="221">
        <v>27</v>
      </c>
      <c r="I270" s="222"/>
      <c r="J270" s="223">
        <f>ROUND(I270*H270,2)</f>
        <v>0</v>
      </c>
      <c r="K270" s="219" t="s">
        <v>139</v>
      </c>
      <c r="L270" s="43"/>
      <c r="M270" s="224" t="s">
        <v>1</v>
      </c>
      <c r="N270" s="225" t="s">
        <v>40</v>
      </c>
      <c r="O270" s="90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140</v>
      </c>
      <c r="AT270" s="228" t="s">
        <v>135</v>
      </c>
      <c r="AU270" s="228" t="s">
        <v>85</v>
      </c>
      <c r="AY270" s="16" t="s">
        <v>133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83</v>
      </c>
      <c r="BK270" s="229">
        <f>ROUND(I270*H270,2)</f>
        <v>0</v>
      </c>
      <c r="BL270" s="16" t="s">
        <v>140</v>
      </c>
      <c r="BM270" s="228" t="s">
        <v>806</v>
      </c>
    </row>
    <row r="271" s="2" customFormat="1">
      <c r="A271" s="37"/>
      <c r="B271" s="38"/>
      <c r="C271" s="39"/>
      <c r="D271" s="230" t="s">
        <v>142</v>
      </c>
      <c r="E271" s="39"/>
      <c r="F271" s="231" t="s">
        <v>389</v>
      </c>
      <c r="G271" s="39"/>
      <c r="H271" s="39"/>
      <c r="I271" s="232"/>
      <c r="J271" s="39"/>
      <c r="K271" s="39"/>
      <c r="L271" s="43"/>
      <c r="M271" s="233"/>
      <c r="N271" s="23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142</v>
      </c>
      <c r="AU271" s="16" t="s">
        <v>85</v>
      </c>
    </row>
    <row r="272" s="12" customFormat="1" ht="22.8" customHeight="1">
      <c r="A272" s="12"/>
      <c r="B272" s="201"/>
      <c r="C272" s="202"/>
      <c r="D272" s="203" t="s">
        <v>74</v>
      </c>
      <c r="E272" s="215" t="s">
        <v>159</v>
      </c>
      <c r="F272" s="215" t="s">
        <v>390</v>
      </c>
      <c r="G272" s="202"/>
      <c r="H272" s="202"/>
      <c r="I272" s="205"/>
      <c r="J272" s="216">
        <f>BK272</f>
        <v>0</v>
      </c>
      <c r="K272" s="202"/>
      <c r="L272" s="207"/>
      <c r="M272" s="208"/>
      <c r="N272" s="209"/>
      <c r="O272" s="209"/>
      <c r="P272" s="210">
        <f>SUM(P273:P282)</f>
        <v>0</v>
      </c>
      <c r="Q272" s="209"/>
      <c r="R272" s="210">
        <f>SUM(R273:R282)</f>
        <v>0</v>
      </c>
      <c r="S272" s="209"/>
      <c r="T272" s="211">
        <f>SUM(T273:T282)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2" t="s">
        <v>83</v>
      </c>
      <c r="AT272" s="213" t="s">
        <v>74</v>
      </c>
      <c r="AU272" s="213" t="s">
        <v>83</v>
      </c>
      <c r="AY272" s="212" t="s">
        <v>133</v>
      </c>
      <c r="BK272" s="214">
        <f>SUM(BK273:BK282)</f>
        <v>0</v>
      </c>
    </row>
    <row r="273" s="2" customFormat="1" ht="21.75" customHeight="1">
      <c r="A273" s="37"/>
      <c r="B273" s="38"/>
      <c r="C273" s="217" t="s">
        <v>391</v>
      </c>
      <c r="D273" s="217" t="s">
        <v>135</v>
      </c>
      <c r="E273" s="218" t="s">
        <v>392</v>
      </c>
      <c r="F273" s="219" t="s">
        <v>393</v>
      </c>
      <c r="G273" s="220" t="s">
        <v>138</v>
      </c>
      <c r="H273" s="221">
        <v>26.600000000000001</v>
      </c>
      <c r="I273" s="222"/>
      <c r="J273" s="223">
        <f>ROUND(I273*H273,2)</f>
        <v>0</v>
      </c>
      <c r="K273" s="219" t="s">
        <v>139</v>
      </c>
      <c r="L273" s="43"/>
      <c r="M273" s="224" t="s">
        <v>1</v>
      </c>
      <c r="N273" s="225" t="s">
        <v>40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140</v>
      </c>
      <c r="AT273" s="228" t="s">
        <v>135</v>
      </c>
      <c r="AU273" s="228" t="s">
        <v>85</v>
      </c>
      <c r="AY273" s="16" t="s">
        <v>133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83</v>
      </c>
      <c r="BK273" s="229">
        <f>ROUND(I273*H273,2)</f>
        <v>0</v>
      </c>
      <c r="BL273" s="16" t="s">
        <v>140</v>
      </c>
      <c r="BM273" s="228" t="s">
        <v>807</v>
      </c>
    </row>
    <row r="274" s="2" customFormat="1">
      <c r="A274" s="37"/>
      <c r="B274" s="38"/>
      <c r="C274" s="39"/>
      <c r="D274" s="230" t="s">
        <v>142</v>
      </c>
      <c r="E274" s="39"/>
      <c r="F274" s="231" t="s">
        <v>395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142</v>
      </c>
      <c r="AU274" s="16" t="s">
        <v>85</v>
      </c>
    </row>
    <row r="275" s="2" customFormat="1" ht="24.15" customHeight="1">
      <c r="A275" s="37"/>
      <c r="B275" s="38"/>
      <c r="C275" s="217" t="s">
        <v>396</v>
      </c>
      <c r="D275" s="217" t="s">
        <v>135</v>
      </c>
      <c r="E275" s="218" t="s">
        <v>397</v>
      </c>
      <c r="F275" s="219" t="s">
        <v>398</v>
      </c>
      <c r="G275" s="220" t="s">
        <v>138</v>
      </c>
      <c r="H275" s="221">
        <v>60.600000000000001</v>
      </c>
      <c r="I275" s="222"/>
      <c r="J275" s="223">
        <f>ROUND(I275*H275,2)</f>
        <v>0</v>
      </c>
      <c r="K275" s="219" t="s">
        <v>139</v>
      </c>
      <c r="L275" s="43"/>
      <c r="M275" s="224" t="s">
        <v>1</v>
      </c>
      <c r="N275" s="225" t="s">
        <v>40</v>
      </c>
      <c r="O275" s="90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140</v>
      </c>
      <c r="AT275" s="228" t="s">
        <v>135</v>
      </c>
      <c r="AU275" s="228" t="s">
        <v>85</v>
      </c>
      <c r="AY275" s="16" t="s">
        <v>133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83</v>
      </c>
      <c r="BK275" s="229">
        <f>ROUND(I275*H275,2)</f>
        <v>0</v>
      </c>
      <c r="BL275" s="16" t="s">
        <v>140</v>
      </c>
      <c r="BM275" s="228" t="s">
        <v>808</v>
      </c>
    </row>
    <row r="276" s="2" customFormat="1">
      <c r="A276" s="37"/>
      <c r="B276" s="38"/>
      <c r="C276" s="39"/>
      <c r="D276" s="230" t="s">
        <v>142</v>
      </c>
      <c r="E276" s="39"/>
      <c r="F276" s="231" t="s">
        <v>400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142</v>
      </c>
      <c r="AU276" s="16" t="s">
        <v>85</v>
      </c>
    </row>
    <row r="277" s="2" customFormat="1" ht="21.75" customHeight="1">
      <c r="A277" s="37"/>
      <c r="B277" s="38"/>
      <c r="C277" s="217" t="s">
        <v>401</v>
      </c>
      <c r="D277" s="217" t="s">
        <v>135</v>
      </c>
      <c r="E277" s="218" t="s">
        <v>402</v>
      </c>
      <c r="F277" s="219" t="s">
        <v>403</v>
      </c>
      <c r="G277" s="220" t="s">
        <v>138</v>
      </c>
      <c r="H277" s="221">
        <v>49.603999999999999</v>
      </c>
      <c r="I277" s="222"/>
      <c r="J277" s="223">
        <f>ROUND(I277*H277,2)</f>
        <v>0</v>
      </c>
      <c r="K277" s="219" t="s">
        <v>139</v>
      </c>
      <c r="L277" s="43"/>
      <c r="M277" s="224" t="s">
        <v>1</v>
      </c>
      <c r="N277" s="225" t="s">
        <v>40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140</v>
      </c>
      <c r="AT277" s="228" t="s">
        <v>135</v>
      </c>
      <c r="AU277" s="228" t="s">
        <v>85</v>
      </c>
      <c r="AY277" s="16" t="s">
        <v>133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83</v>
      </c>
      <c r="BK277" s="229">
        <f>ROUND(I277*H277,2)</f>
        <v>0</v>
      </c>
      <c r="BL277" s="16" t="s">
        <v>140</v>
      </c>
      <c r="BM277" s="228" t="s">
        <v>809</v>
      </c>
    </row>
    <row r="278" s="2" customFormat="1">
      <c r="A278" s="37"/>
      <c r="B278" s="38"/>
      <c r="C278" s="39"/>
      <c r="D278" s="230" t="s">
        <v>142</v>
      </c>
      <c r="E278" s="39"/>
      <c r="F278" s="231" t="s">
        <v>405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142</v>
      </c>
      <c r="AU278" s="16" t="s">
        <v>85</v>
      </c>
    </row>
    <row r="279" s="2" customFormat="1" ht="24.15" customHeight="1">
      <c r="A279" s="37"/>
      <c r="B279" s="38"/>
      <c r="C279" s="217" t="s">
        <v>406</v>
      </c>
      <c r="D279" s="217" t="s">
        <v>135</v>
      </c>
      <c r="E279" s="218" t="s">
        <v>407</v>
      </c>
      <c r="F279" s="219" t="s">
        <v>408</v>
      </c>
      <c r="G279" s="220" t="s">
        <v>138</v>
      </c>
      <c r="H279" s="221">
        <v>26.600000000000001</v>
      </c>
      <c r="I279" s="222"/>
      <c r="J279" s="223">
        <f>ROUND(I279*H279,2)</f>
        <v>0</v>
      </c>
      <c r="K279" s="219" t="s">
        <v>139</v>
      </c>
      <c r="L279" s="43"/>
      <c r="M279" s="224" t="s">
        <v>1</v>
      </c>
      <c r="N279" s="225" t="s">
        <v>40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140</v>
      </c>
      <c r="AT279" s="228" t="s">
        <v>135</v>
      </c>
      <c r="AU279" s="228" t="s">
        <v>85</v>
      </c>
      <c r="AY279" s="16" t="s">
        <v>133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83</v>
      </c>
      <c r="BK279" s="229">
        <f>ROUND(I279*H279,2)</f>
        <v>0</v>
      </c>
      <c r="BL279" s="16" t="s">
        <v>140</v>
      </c>
      <c r="BM279" s="228" t="s">
        <v>810</v>
      </c>
    </row>
    <row r="280" s="2" customFormat="1">
      <c r="A280" s="37"/>
      <c r="B280" s="38"/>
      <c r="C280" s="39"/>
      <c r="D280" s="230" t="s">
        <v>142</v>
      </c>
      <c r="E280" s="39"/>
      <c r="F280" s="231" t="s">
        <v>410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142</v>
      </c>
      <c r="AU280" s="16" t="s">
        <v>85</v>
      </c>
    </row>
    <row r="281" s="2" customFormat="1" ht="24.15" customHeight="1">
      <c r="A281" s="37"/>
      <c r="B281" s="38"/>
      <c r="C281" s="217" t="s">
        <v>411</v>
      </c>
      <c r="D281" s="217" t="s">
        <v>135</v>
      </c>
      <c r="E281" s="218" t="s">
        <v>412</v>
      </c>
      <c r="F281" s="219" t="s">
        <v>413</v>
      </c>
      <c r="G281" s="220" t="s">
        <v>138</v>
      </c>
      <c r="H281" s="221">
        <v>49.603999999999999</v>
      </c>
      <c r="I281" s="222"/>
      <c r="J281" s="223">
        <f>ROUND(I281*H281,2)</f>
        <v>0</v>
      </c>
      <c r="K281" s="219" t="s">
        <v>139</v>
      </c>
      <c r="L281" s="43"/>
      <c r="M281" s="224" t="s">
        <v>1</v>
      </c>
      <c r="N281" s="225" t="s">
        <v>40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140</v>
      </c>
      <c r="AT281" s="228" t="s">
        <v>135</v>
      </c>
      <c r="AU281" s="228" t="s">
        <v>85</v>
      </c>
      <c r="AY281" s="16" t="s">
        <v>133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83</v>
      </c>
      <c r="BK281" s="229">
        <f>ROUND(I281*H281,2)</f>
        <v>0</v>
      </c>
      <c r="BL281" s="16" t="s">
        <v>140</v>
      </c>
      <c r="BM281" s="228" t="s">
        <v>811</v>
      </c>
    </row>
    <row r="282" s="2" customFormat="1">
      <c r="A282" s="37"/>
      <c r="B282" s="38"/>
      <c r="C282" s="39"/>
      <c r="D282" s="230" t="s">
        <v>142</v>
      </c>
      <c r="E282" s="39"/>
      <c r="F282" s="231" t="s">
        <v>415</v>
      </c>
      <c r="G282" s="39"/>
      <c r="H282" s="39"/>
      <c r="I282" s="232"/>
      <c r="J282" s="39"/>
      <c r="K282" s="39"/>
      <c r="L282" s="43"/>
      <c r="M282" s="233"/>
      <c r="N282" s="23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142</v>
      </c>
      <c r="AU282" s="16" t="s">
        <v>85</v>
      </c>
    </row>
    <row r="283" s="12" customFormat="1" ht="22.8" customHeight="1">
      <c r="A283" s="12"/>
      <c r="B283" s="201"/>
      <c r="C283" s="202"/>
      <c r="D283" s="203" t="s">
        <v>74</v>
      </c>
      <c r="E283" s="215" t="s">
        <v>188</v>
      </c>
      <c r="F283" s="215" t="s">
        <v>428</v>
      </c>
      <c r="G283" s="202"/>
      <c r="H283" s="202"/>
      <c r="I283" s="205"/>
      <c r="J283" s="216">
        <f>BK283</f>
        <v>0</v>
      </c>
      <c r="K283" s="202"/>
      <c r="L283" s="207"/>
      <c r="M283" s="208"/>
      <c r="N283" s="209"/>
      <c r="O283" s="209"/>
      <c r="P283" s="210">
        <f>SUM(P284:P324)</f>
        <v>0</v>
      </c>
      <c r="Q283" s="209"/>
      <c r="R283" s="210">
        <f>SUM(R284:R324)</f>
        <v>3.6363557999999996</v>
      </c>
      <c r="S283" s="209"/>
      <c r="T283" s="211">
        <f>SUM(T284:T324)</f>
        <v>66.563320000000004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2" t="s">
        <v>83</v>
      </c>
      <c r="AT283" s="213" t="s">
        <v>74</v>
      </c>
      <c r="AU283" s="213" t="s">
        <v>83</v>
      </c>
      <c r="AY283" s="212" t="s">
        <v>133</v>
      </c>
      <c r="BK283" s="214">
        <f>SUM(BK284:BK324)</f>
        <v>0</v>
      </c>
    </row>
    <row r="284" s="2" customFormat="1" ht="24.15" customHeight="1">
      <c r="A284" s="37"/>
      <c r="B284" s="38"/>
      <c r="C284" s="217" t="s">
        <v>418</v>
      </c>
      <c r="D284" s="217" t="s">
        <v>135</v>
      </c>
      <c r="E284" s="218" t="s">
        <v>430</v>
      </c>
      <c r="F284" s="219" t="s">
        <v>431</v>
      </c>
      <c r="G284" s="220" t="s">
        <v>432</v>
      </c>
      <c r="H284" s="221">
        <v>2</v>
      </c>
      <c r="I284" s="222"/>
      <c r="J284" s="223">
        <f>ROUND(I284*H284,2)</f>
        <v>0</v>
      </c>
      <c r="K284" s="219" t="s">
        <v>139</v>
      </c>
      <c r="L284" s="43"/>
      <c r="M284" s="224" t="s">
        <v>1</v>
      </c>
      <c r="N284" s="225" t="s">
        <v>40</v>
      </c>
      <c r="O284" s="90"/>
      <c r="P284" s="226">
        <f>O284*H284</f>
        <v>0</v>
      </c>
      <c r="Q284" s="226">
        <v>0.00069999999999999999</v>
      </c>
      <c r="R284" s="226">
        <f>Q284*H284</f>
        <v>0.0014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140</v>
      </c>
      <c r="AT284" s="228" t="s">
        <v>135</v>
      </c>
      <c r="AU284" s="228" t="s">
        <v>85</v>
      </c>
      <c r="AY284" s="16" t="s">
        <v>133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83</v>
      </c>
      <c r="BK284" s="229">
        <f>ROUND(I284*H284,2)</f>
        <v>0</v>
      </c>
      <c r="BL284" s="16" t="s">
        <v>140</v>
      </c>
      <c r="BM284" s="228" t="s">
        <v>812</v>
      </c>
    </row>
    <row r="285" s="2" customFormat="1">
      <c r="A285" s="37"/>
      <c r="B285" s="38"/>
      <c r="C285" s="39"/>
      <c r="D285" s="230" t="s">
        <v>142</v>
      </c>
      <c r="E285" s="39"/>
      <c r="F285" s="231" t="s">
        <v>434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142</v>
      </c>
      <c r="AU285" s="16" t="s">
        <v>85</v>
      </c>
    </row>
    <row r="286" s="2" customFormat="1" ht="24.15" customHeight="1">
      <c r="A286" s="37"/>
      <c r="B286" s="38"/>
      <c r="C286" s="257" t="s">
        <v>423</v>
      </c>
      <c r="D286" s="257" t="s">
        <v>189</v>
      </c>
      <c r="E286" s="258" t="s">
        <v>436</v>
      </c>
      <c r="F286" s="259" t="s">
        <v>437</v>
      </c>
      <c r="G286" s="260" t="s">
        <v>432</v>
      </c>
      <c r="H286" s="261">
        <v>2</v>
      </c>
      <c r="I286" s="262"/>
      <c r="J286" s="263">
        <f>ROUND(I286*H286,2)</f>
        <v>0</v>
      </c>
      <c r="K286" s="259" t="s">
        <v>139</v>
      </c>
      <c r="L286" s="264"/>
      <c r="M286" s="265" t="s">
        <v>1</v>
      </c>
      <c r="N286" s="266" t="s">
        <v>40</v>
      </c>
      <c r="O286" s="90"/>
      <c r="P286" s="226">
        <f>O286*H286</f>
        <v>0</v>
      </c>
      <c r="Q286" s="226">
        <v>0.0025000000000000001</v>
      </c>
      <c r="R286" s="226">
        <f>Q286*H286</f>
        <v>0.0050000000000000001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182</v>
      </c>
      <c r="AT286" s="228" t="s">
        <v>189</v>
      </c>
      <c r="AU286" s="228" t="s">
        <v>85</v>
      </c>
      <c r="AY286" s="16" t="s">
        <v>133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83</v>
      </c>
      <c r="BK286" s="229">
        <f>ROUND(I286*H286,2)</f>
        <v>0</v>
      </c>
      <c r="BL286" s="16" t="s">
        <v>140</v>
      </c>
      <c r="BM286" s="228" t="s">
        <v>813</v>
      </c>
    </row>
    <row r="287" s="2" customFormat="1">
      <c r="A287" s="37"/>
      <c r="B287" s="38"/>
      <c r="C287" s="39"/>
      <c r="D287" s="230" t="s">
        <v>142</v>
      </c>
      <c r="E287" s="39"/>
      <c r="F287" s="231" t="s">
        <v>437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142</v>
      </c>
      <c r="AU287" s="16" t="s">
        <v>85</v>
      </c>
    </row>
    <row r="288" s="2" customFormat="1" ht="16.5" customHeight="1">
      <c r="A288" s="37"/>
      <c r="B288" s="38"/>
      <c r="C288" s="217" t="s">
        <v>429</v>
      </c>
      <c r="D288" s="217" t="s">
        <v>135</v>
      </c>
      <c r="E288" s="218" t="s">
        <v>440</v>
      </c>
      <c r="F288" s="219" t="s">
        <v>441</v>
      </c>
      <c r="G288" s="220" t="s">
        <v>432</v>
      </c>
      <c r="H288" s="221">
        <v>2</v>
      </c>
      <c r="I288" s="222"/>
      <c r="J288" s="223">
        <f>ROUND(I288*H288,2)</f>
        <v>0</v>
      </c>
      <c r="K288" s="219" t="s">
        <v>139</v>
      </c>
      <c r="L288" s="43"/>
      <c r="M288" s="224" t="s">
        <v>1</v>
      </c>
      <c r="N288" s="225" t="s">
        <v>40</v>
      </c>
      <c r="O288" s="90"/>
      <c r="P288" s="226">
        <f>O288*H288</f>
        <v>0</v>
      </c>
      <c r="Q288" s="226">
        <v>0.081119999999999998</v>
      </c>
      <c r="R288" s="226">
        <f>Q288*H288</f>
        <v>0.16224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140</v>
      </c>
      <c r="AT288" s="228" t="s">
        <v>135</v>
      </c>
      <c r="AU288" s="228" t="s">
        <v>85</v>
      </c>
      <c r="AY288" s="16" t="s">
        <v>133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83</v>
      </c>
      <c r="BK288" s="229">
        <f>ROUND(I288*H288,2)</f>
        <v>0</v>
      </c>
      <c r="BL288" s="16" t="s">
        <v>140</v>
      </c>
      <c r="BM288" s="228" t="s">
        <v>814</v>
      </c>
    </row>
    <row r="289" s="2" customFormat="1">
      <c r="A289" s="37"/>
      <c r="B289" s="38"/>
      <c r="C289" s="39"/>
      <c r="D289" s="230" t="s">
        <v>142</v>
      </c>
      <c r="E289" s="39"/>
      <c r="F289" s="231" t="s">
        <v>443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142</v>
      </c>
      <c r="AU289" s="16" t="s">
        <v>85</v>
      </c>
    </row>
    <row r="290" s="2" customFormat="1" ht="24.15" customHeight="1">
      <c r="A290" s="37"/>
      <c r="B290" s="38"/>
      <c r="C290" s="217" t="s">
        <v>435</v>
      </c>
      <c r="D290" s="217" t="s">
        <v>135</v>
      </c>
      <c r="E290" s="218" t="s">
        <v>445</v>
      </c>
      <c r="F290" s="219" t="s">
        <v>446</v>
      </c>
      <c r="G290" s="220" t="s">
        <v>432</v>
      </c>
      <c r="H290" s="221">
        <v>2</v>
      </c>
      <c r="I290" s="222"/>
      <c r="J290" s="223">
        <f>ROUND(I290*H290,2)</f>
        <v>0</v>
      </c>
      <c r="K290" s="219" t="s">
        <v>139</v>
      </c>
      <c r="L290" s="43"/>
      <c r="M290" s="224" t="s">
        <v>1</v>
      </c>
      <c r="N290" s="225" t="s">
        <v>40</v>
      </c>
      <c r="O290" s="90"/>
      <c r="P290" s="226">
        <f>O290*H290</f>
        <v>0</v>
      </c>
      <c r="Q290" s="226">
        <v>0.10940999999999999</v>
      </c>
      <c r="R290" s="226">
        <f>Q290*H290</f>
        <v>0.21881999999999999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140</v>
      </c>
      <c r="AT290" s="228" t="s">
        <v>135</v>
      </c>
      <c r="AU290" s="228" t="s">
        <v>85</v>
      </c>
      <c r="AY290" s="16" t="s">
        <v>133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83</v>
      </c>
      <c r="BK290" s="229">
        <f>ROUND(I290*H290,2)</f>
        <v>0</v>
      </c>
      <c r="BL290" s="16" t="s">
        <v>140</v>
      </c>
      <c r="BM290" s="228" t="s">
        <v>815</v>
      </c>
    </row>
    <row r="291" s="2" customFormat="1">
      <c r="A291" s="37"/>
      <c r="B291" s="38"/>
      <c r="C291" s="39"/>
      <c r="D291" s="230" t="s">
        <v>142</v>
      </c>
      <c r="E291" s="39"/>
      <c r="F291" s="231" t="s">
        <v>448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142</v>
      </c>
      <c r="AU291" s="16" t="s">
        <v>85</v>
      </c>
    </row>
    <row r="292" s="2" customFormat="1" ht="21.75" customHeight="1">
      <c r="A292" s="37"/>
      <c r="B292" s="38"/>
      <c r="C292" s="257" t="s">
        <v>439</v>
      </c>
      <c r="D292" s="257" t="s">
        <v>189</v>
      </c>
      <c r="E292" s="258" t="s">
        <v>450</v>
      </c>
      <c r="F292" s="259" t="s">
        <v>451</v>
      </c>
      <c r="G292" s="260" t="s">
        <v>432</v>
      </c>
      <c r="H292" s="261">
        <v>2</v>
      </c>
      <c r="I292" s="262"/>
      <c r="J292" s="263">
        <f>ROUND(I292*H292,2)</f>
        <v>0</v>
      </c>
      <c r="K292" s="259" t="s">
        <v>139</v>
      </c>
      <c r="L292" s="264"/>
      <c r="M292" s="265" t="s">
        <v>1</v>
      </c>
      <c r="N292" s="266" t="s">
        <v>40</v>
      </c>
      <c r="O292" s="90"/>
      <c r="P292" s="226">
        <f>O292*H292</f>
        <v>0</v>
      </c>
      <c r="Q292" s="226">
        <v>0.0061000000000000004</v>
      </c>
      <c r="R292" s="226">
        <f>Q292*H292</f>
        <v>0.012200000000000001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182</v>
      </c>
      <c r="AT292" s="228" t="s">
        <v>189</v>
      </c>
      <c r="AU292" s="228" t="s">
        <v>85</v>
      </c>
      <c r="AY292" s="16" t="s">
        <v>133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83</v>
      </c>
      <c r="BK292" s="229">
        <f>ROUND(I292*H292,2)</f>
        <v>0</v>
      </c>
      <c r="BL292" s="16" t="s">
        <v>140</v>
      </c>
      <c r="BM292" s="228" t="s">
        <v>816</v>
      </c>
    </row>
    <row r="293" s="2" customFormat="1">
      <c r="A293" s="37"/>
      <c r="B293" s="38"/>
      <c r="C293" s="39"/>
      <c r="D293" s="230" t="s">
        <v>142</v>
      </c>
      <c r="E293" s="39"/>
      <c r="F293" s="231" t="s">
        <v>451</v>
      </c>
      <c r="G293" s="39"/>
      <c r="H293" s="39"/>
      <c r="I293" s="232"/>
      <c r="J293" s="39"/>
      <c r="K293" s="39"/>
      <c r="L293" s="43"/>
      <c r="M293" s="233"/>
      <c r="N293" s="23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142</v>
      </c>
      <c r="AU293" s="16" t="s">
        <v>85</v>
      </c>
    </row>
    <row r="294" s="2" customFormat="1" ht="24.15" customHeight="1">
      <c r="A294" s="37"/>
      <c r="B294" s="38"/>
      <c r="C294" s="217" t="s">
        <v>444</v>
      </c>
      <c r="D294" s="217" t="s">
        <v>135</v>
      </c>
      <c r="E294" s="218" t="s">
        <v>454</v>
      </c>
      <c r="F294" s="219" t="s">
        <v>455</v>
      </c>
      <c r="G294" s="220" t="s">
        <v>151</v>
      </c>
      <c r="H294" s="221">
        <v>20.98</v>
      </c>
      <c r="I294" s="222"/>
      <c r="J294" s="223">
        <f>ROUND(I294*H294,2)</f>
        <v>0</v>
      </c>
      <c r="K294" s="219" t="s">
        <v>139</v>
      </c>
      <c r="L294" s="43"/>
      <c r="M294" s="224" t="s">
        <v>1</v>
      </c>
      <c r="N294" s="225" t="s">
        <v>40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140</v>
      </c>
      <c r="AT294" s="228" t="s">
        <v>135</v>
      </c>
      <c r="AU294" s="228" t="s">
        <v>85</v>
      </c>
      <c r="AY294" s="16" t="s">
        <v>133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83</v>
      </c>
      <c r="BK294" s="229">
        <f>ROUND(I294*H294,2)</f>
        <v>0</v>
      </c>
      <c r="BL294" s="16" t="s">
        <v>140</v>
      </c>
      <c r="BM294" s="228" t="s">
        <v>817</v>
      </c>
    </row>
    <row r="295" s="2" customFormat="1">
      <c r="A295" s="37"/>
      <c r="B295" s="38"/>
      <c r="C295" s="39"/>
      <c r="D295" s="230" t="s">
        <v>142</v>
      </c>
      <c r="E295" s="39"/>
      <c r="F295" s="231" t="s">
        <v>457</v>
      </c>
      <c r="G295" s="39"/>
      <c r="H295" s="39"/>
      <c r="I295" s="232"/>
      <c r="J295" s="39"/>
      <c r="K295" s="39"/>
      <c r="L295" s="43"/>
      <c r="M295" s="233"/>
      <c r="N295" s="23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142</v>
      </c>
      <c r="AU295" s="16" t="s">
        <v>85</v>
      </c>
    </row>
    <row r="296" s="13" customFormat="1">
      <c r="A296" s="13"/>
      <c r="B296" s="235"/>
      <c r="C296" s="236"/>
      <c r="D296" s="230" t="s">
        <v>171</v>
      </c>
      <c r="E296" s="237" t="s">
        <v>1</v>
      </c>
      <c r="F296" s="238" t="s">
        <v>818</v>
      </c>
      <c r="G296" s="236"/>
      <c r="H296" s="239">
        <v>20.98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171</v>
      </c>
      <c r="AU296" s="245" t="s">
        <v>85</v>
      </c>
      <c r="AV296" s="13" t="s">
        <v>85</v>
      </c>
      <c r="AW296" s="13" t="s">
        <v>31</v>
      </c>
      <c r="AX296" s="13" t="s">
        <v>83</v>
      </c>
      <c r="AY296" s="245" t="s">
        <v>133</v>
      </c>
    </row>
    <row r="297" s="2" customFormat="1" ht="24.15" customHeight="1">
      <c r="A297" s="37"/>
      <c r="B297" s="38"/>
      <c r="C297" s="217" t="s">
        <v>449</v>
      </c>
      <c r="D297" s="217" t="s">
        <v>135</v>
      </c>
      <c r="E297" s="218" t="s">
        <v>460</v>
      </c>
      <c r="F297" s="219" t="s">
        <v>461</v>
      </c>
      <c r="G297" s="220" t="s">
        <v>151</v>
      </c>
      <c r="H297" s="221">
        <v>20.98</v>
      </c>
      <c r="I297" s="222"/>
      <c r="J297" s="223">
        <f>ROUND(I297*H297,2)</f>
        <v>0</v>
      </c>
      <c r="K297" s="219" t="s">
        <v>139</v>
      </c>
      <c r="L297" s="43"/>
      <c r="M297" s="224" t="s">
        <v>1</v>
      </c>
      <c r="N297" s="225" t="s">
        <v>40</v>
      </c>
      <c r="O297" s="90"/>
      <c r="P297" s="226">
        <f>O297*H297</f>
        <v>0</v>
      </c>
      <c r="Q297" s="226">
        <v>0.00011</v>
      </c>
      <c r="R297" s="226">
        <f>Q297*H297</f>
        <v>0.0023078</v>
      </c>
      <c r="S297" s="226">
        <v>0</v>
      </c>
      <c r="T297" s="22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8" t="s">
        <v>140</v>
      </c>
      <c r="AT297" s="228" t="s">
        <v>135</v>
      </c>
      <c r="AU297" s="228" t="s">
        <v>85</v>
      </c>
      <c r="AY297" s="16" t="s">
        <v>133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6" t="s">
        <v>83</v>
      </c>
      <c r="BK297" s="229">
        <f>ROUND(I297*H297,2)</f>
        <v>0</v>
      </c>
      <c r="BL297" s="16" t="s">
        <v>140</v>
      </c>
      <c r="BM297" s="228" t="s">
        <v>819</v>
      </c>
    </row>
    <row r="298" s="2" customFormat="1">
      <c r="A298" s="37"/>
      <c r="B298" s="38"/>
      <c r="C298" s="39"/>
      <c r="D298" s="230" t="s">
        <v>142</v>
      </c>
      <c r="E298" s="39"/>
      <c r="F298" s="231" t="s">
        <v>463</v>
      </c>
      <c r="G298" s="39"/>
      <c r="H298" s="39"/>
      <c r="I298" s="232"/>
      <c r="J298" s="39"/>
      <c r="K298" s="39"/>
      <c r="L298" s="43"/>
      <c r="M298" s="233"/>
      <c r="N298" s="23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142</v>
      </c>
      <c r="AU298" s="16" t="s">
        <v>85</v>
      </c>
    </row>
    <row r="299" s="2" customFormat="1" ht="24.15" customHeight="1">
      <c r="A299" s="37"/>
      <c r="B299" s="38"/>
      <c r="C299" s="217" t="s">
        <v>453</v>
      </c>
      <c r="D299" s="217" t="s">
        <v>135</v>
      </c>
      <c r="E299" s="218" t="s">
        <v>465</v>
      </c>
      <c r="F299" s="219" t="s">
        <v>466</v>
      </c>
      <c r="G299" s="220" t="s">
        <v>138</v>
      </c>
      <c r="H299" s="221">
        <v>3.8399999999999999</v>
      </c>
      <c r="I299" s="222"/>
      <c r="J299" s="223">
        <f>ROUND(I299*H299,2)</f>
        <v>0</v>
      </c>
      <c r="K299" s="219" t="s">
        <v>139</v>
      </c>
      <c r="L299" s="43"/>
      <c r="M299" s="224" t="s">
        <v>1</v>
      </c>
      <c r="N299" s="225" t="s">
        <v>40</v>
      </c>
      <c r="O299" s="90"/>
      <c r="P299" s="226">
        <f>O299*H299</f>
        <v>0</v>
      </c>
      <c r="Q299" s="226">
        <v>0.00095</v>
      </c>
      <c r="R299" s="226">
        <f>Q299*H299</f>
        <v>0.0036479999999999998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140</v>
      </c>
      <c r="AT299" s="228" t="s">
        <v>135</v>
      </c>
      <c r="AU299" s="228" t="s">
        <v>85</v>
      </c>
      <c r="AY299" s="16" t="s">
        <v>133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83</v>
      </c>
      <c r="BK299" s="229">
        <f>ROUND(I299*H299,2)</f>
        <v>0</v>
      </c>
      <c r="BL299" s="16" t="s">
        <v>140</v>
      </c>
      <c r="BM299" s="228" t="s">
        <v>820</v>
      </c>
    </row>
    <row r="300" s="2" customFormat="1">
      <c r="A300" s="37"/>
      <c r="B300" s="38"/>
      <c r="C300" s="39"/>
      <c r="D300" s="230" t="s">
        <v>142</v>
      </c>
      <c r="E300" s="39"/>
      <c r="F300" s="231" t="s">
        <v>468</v>
      </c>
      <c r="G300" s="39"/>
      <c r="H300" s="39"/>
      <c r="I300" s="232"/>
      <c r="J300" s="39"/>
      <c r="K300" s="39"/>
      <c r="L300" s="43"/>
      <c r="M300" s="233"/>
      <c r="N300" s="23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142</v>
      </c>
      <c r="AU300" s="16" t="s">
        <v>85</v>
      </c>
    </row>
    <row r="301" s="13" customFormat="1">
      <c r="A301" s="13"/>
      <c r="B301" s="235"/>
      <c r="C301" s="236"/>
      <c r="D301" s="230" t="s">
        <v>171</v>
      </c>
      <c r="E301" s="237" t="s">
        <v>1</v>
      </c>
      <c r="F301" s="238" t="s">
        <v>821</v>
      </c>
      <c r="G301" s="236"/>
      <c r="H301" s="239">
        <v>3.8399999999999999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171</v>
      </c>
      <c r="AU301" s="245" t="s">
        <v>85</v>
      </c>
      <c r="AV301" s="13" t="s">
        <v>85</v>
      </c>
      <c r="AW301" s="13" t="s">
        <v>31</v>
      </c>
      <c r="AX301" s="13" t="s">
        <v>83</v>
      </c>
      <c r="AY301" s="245" t="s">
        <v>133</v>
      </c>
    </row>
    <row r="302" s="2" customFormat="1" ht="24.15" customHeight="1">
      <c r="A302" s="37"/>
      <c r="B302" s="38"/>
      <c r="C302" s="217" t="s">
        <v>459</v>
      </c>
      <c r="D302" s="217" t="s">
        <v>135</v>
      </c>
      <c r="E302" s="218" t="s">
        <v>471</v>
      </c>
      <c r="F302" s="219" t="s">
        <v>472</v>
      </c>
      <c r="G302" s="220" t="s">
        <v>432</v>
      </c>
      <c r="H302" s="221">
        <v>2</v>
      </c>
      <c r="I302" s="222"/>
      <c r="J302" s="223">
        <f>ROUND(I302*H302,2)</f>
        <v>0</v>
      </c>
      <c r="K302" s="219" t="s">
        <v>139</v>
      </c>
      <c r="L302" s="43"/>
      <c r="M302" s="224" t="s">
        <v>1</v>
      </c>
      <c r="N302" s="225" t="s">
        <v>40</v>
      </c>
      <c r="O302" s="90"/>
      <c r="P302" s="226">
        <f>O302*H302</f>
        <v>0</v>
      </c>
      <c r="Q302" s="226">
        <v>0.0064900000000000001</v>
      </c>
      <c r="R302" s="226">
        <f>Q302*H302</f>
        <v>0.01298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140</v>
      </c>
      <c r="AT302" s="228" t="s">
        <v>135</v>
      </c>
      <c r="AU302" s="228" t="s">
        <v>85</v>
      </c>
      <c r="AY302" s="16" t="s">
        <v>133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83</v>
      </c>
      <c r="BK302" s="229">
        <f>ROUND(I302*H302,2)</f>
        <v>0</v>
      </c>
      <c r="BL302" s="16" t="s">
        <v>140</v>
      </c>
      <c r="BM302" s="228" t="s">
        <v>822</v>
      </c>
    </row>
    <row r="303" s="2" customFormat="1">
      <c r="A303" s="37"/>
      <c r="B303" s="38"/>
      <c r="C303" s="39"/>
      <c r="D303" s="230" t="s">
        <v>142</v>
      </c>
      <c r="E303" s="39"/>
      <c r="F303" s="231" t="s">
        <v>474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142</v>
      </c>
      <c r="AU303" s="16" t="s">
        <v>85</v>
      </c>
    </row>
    <row r="304" s="2" customFormat="1" ht="21.75" customHeight="1">
      <c r="A304" s="37"/>
      <c r="B304" s="38"/>
      <c r="C304" s="217" t="s">
        <v>464</v>
      </c>
      <c r="D304" s="217" t="s">
        <v>135</v>
      </c>
      <c r="E304" s="218" t="s">
        <v>476</v>
      </c>
      <c r="F304" s="219" t="s">
        <v>477</v>
      </c>
      <c r="G304" s="220" t="s">
        <v>192</v>
      </c>
      <c r="H304" s="221">
        <v>4</v>
      </c>
      <c r="I304" s="222"/>
      <c r="J304" s="223">
        <f>ROUND(I304*H304,2)</f>
        <v>0</v>
      </c>
      <c r="K304" s="219" t="s">
        <v>139</v>
      </c>
      <c r="L304" s="43"/>
      <c r="M304" s="224" t="s">
        <v>1</v>
      </c>
      <c r="N304" s="225" t="s">
        <v>40</v>
      </c>
      <c r="O304" s="90"/>
      <c r="P304" s="226">
        <f>O304*H304</f>
        <v>0</v>
      </c>
      <c r="Q304" s="226">
        <v>0.0044000000000000003</v>
      </c>
      <c r="R304" s="226">
        <f>Q304*H304</f>
        <v>0.017600000000000001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140</v>
      </c>
      <c r="AT304" s="228" t="s">
        <v>135</v>
      </c>
      <c r="AU304" s="228" t="s">
        <v>85</v>
      </c>
      <c r="AY304" s="16" t="s">
        <v>133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83</v>
      </c>
      <c r="BK304" s="229">
        <f>ROUND(I304*H304,2)</f>
        <v>0</v>
      </c>
      <c r="BL304" s="16" t="s">
        <v>140</v>
      </c>
      <c r="BM304" s="228" t="s">
        <v>823</v>
      </c>
    </row>
    <row r="305" s="2" customFormat="1">
      <c r="A305" s="37"/>
      <c r="B305" s="38"/>
      <c r="C305" s="39"/>
      <c r="D305" s="230" t="s">
        <v>142</v>
      </c>
      <c r="E305" s="39"/>
      <c r="F305" s="231" t="s">
        <v>479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142</v>
      </c>
      <c r="AU305" s="16" t="s">
        <v>85</v>
      </c>
    </row>
    <row r="306" s="2" customFormat="1" ht="24.15" customHeight="1">
      <c r="A306" s="37"/>
      <c r="B306" s="38"/>
      <c r="C306" s="217" t="s">
        <v>470</v>
      </c>
      <c r="D306" s="217" t="s">
        <v>135</v>
      </c>
      <c r="E306" s="218" t="s">
        <v>481</v>
      </c>
      <c r="F306" s="219" t="s">
        <v>482</v>
      </c>
      <c r="G306" s="220" t="s">
        <v>192</v>
      </c>
      <c r="H306" s="221">
        <v>4</v>
      </c>
      <c r="I306" s="222"/>
      <c r="J306" s="223">
        <f>ROUND(I306*H306,2)</f>
        <v>0</v>
      </c>
      <c r="K306" s="219" t="s">
        <v>139</v>
      </c>
      <c r="L306" s="43"/>
      <c r="M306" s="224" t="s">
        <v>1</v>
      </c>
      <c r="N306" s="225" t="s">
        <v>40</v>
      </c>
      <c r="O306" s="90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8" t="s">
        <v>140</v>
      </c>
      <c r="AT306" s="228" t="s">
        <v>135</v>
      </c>
      <c r="AU306" s="228" t="s">
        <v>85</v>
      </c>
      <c r="AY306" s="16" t="s">
        <v>133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6" t="s">
        <v>83</v>
      </c>
      <c r="BK306" s="229">
        <f>ROUND(I306*H306,2)</f>
        <v>0</v>
      </c>
      <c r="BL306" s="16" t="s">
        <v>140</v>
      </c>
      <c r="BM306" s="228" t="s">
        <v>824</v>
      </c>
    </row>
    <row r="307" s="2" customFormat="1">
      <c r="A307" s="37"/>
      <c r="B307" s="38"/>
      <c r="C307" s="39"/>
      <c r="D307" s="230" t="s">
        <v>142</v>
      </c>
      <c r="E307" s="39"/>
      <c r="F307" s="231" t="s">
        <v>484</v>
      </c>
      <c r="G307" s="39"/>
      <c r="H307" s="39"/>
      <c r="I307" s="232"/>
      <c r="J307" s="39"/>
      <c r="K307" s="39"/>
      <c r="L307" s="43"/>
      <c r="M307" s="233"/>
      <c r="N307" s="234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142</v>
      </c>
      <c r="AU307" s="16" t="s">
        <v>85</v>
      </c>
    </row>
    <row r="308" s="2" customFormat="1" ht="24.15" customHeight="1">
      <c r="A308" s="37"/>
      <c r="B308" s="38"/>
      <c r="C308" s="217" t="s">
        <v>475</v>
      </c>
      <c r="D308" s="217" t="s">
        <v>135</v>
      </c>
      <c r="E308" s="218" t="s">
        <v>486</v>
      </c>
      <c r="F308" s="219" t="s">
        <v>487</v>
      </c>
      <c r="G308" s="220" t="s">
        <v>192</v>
      </c>
      <c r="H308" s="221">
        <v>8</v>
      </c>
      <c r="I308" s="222"/>
      <c r="J308" s="223">
        <f>ROUND(I308*H308,2)</f>
        <v>0</v>
      </c>
      <c r="K308" s="219" t="s">
        <v>139</v>
      </c>
      <c r="L308" s="43"/>
      <c r="M308" s="224" t="s">
        <v>1</v>
      </c>
      <c r="N308" s="225" t="s">
        <v>40</v>
      </c>
      <c r="O308" s="90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140</v>
      </c>
      <c r="AT308" s="228" t="s">
        <v>135</v>
      </c>
      <c r="AU308" s="228" t="s">
        <v>85</v>
      </c>
      <c r="AY308" s="16" t="s">
        <v>133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83</v>
      </c>
      <c r="BK308" s="229">
        <f>ROUND(I308*H308,2)</f>
        <v>0</v>
      </c>
      <c r="BL308" s="16" t="s">
        <v>140</v>
      </c>
      <c r="BM308" s="228" t="s">
        <v>825</v>
      </c>
    </row>
    <row r="309" s="2" customFormat="1">
      <c r="A309" s="37"/>
      <c r="B309" s="38"/>
      <c r="C309" s="39"/>
      <c r="D309" s="230" t="s">
        <v>142</v>
      </c>
      <c r="E309" s="39"/>
      <c r="F309" s="231" t="s">
        <v>489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142</v>
      </c>
      <c r="AU309" s="16" t="s">
        <v>85</v>
      </c>
    </row>
    <row r="310" s="13" customFormat="1">
      <c r="A310" s="13"/>
      <c r="B310" s="235"/>
      <c r="C310" s="236"/>
      <c r="D310" s="230" t="s">
        <v>171</v>
      </c>
      <c r="E310" s="237" t="s">
        <v>1</v>
      </c>
      <c r="F310" s="238" t="s">
        <v>140</v>
      </c>
      <c r="G310" s="236"/>
      <c r="H310" s="239">
        <v>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171</v>
      </c>
      <c r="AU310" s="245" t="s">
        <v>85</v>
      </c>
      <c r="AV310" s="13" t="s">
        <v>85</v>
      </c>
      <c r="AW310" s="13" t="s">
        <v>31</v>
      </c>
      <c r="AX310" s="13" t="s">
        <v>83</v>
      </c>
      <c r="AY310" s="245" t="s">
        <v>133</v>
      </c>
    </row>
    <row r="311" s="13" customFormat="1">
      <c r="A311" s="13"/>
      <c r="B311" s="235"/>
      <c r="C311" s="236"/>
      <c r="D311" s="230" t="s">
        <v>171</v>
      </c>
      <c r="E311" s="236"/>
      <c r="F311" s="238" t="s">
        <v>693</v>
      </c>
      <c r="G311" s="236"/>
      <c r="H311" s="239">
        <v>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171</v>
      </c>
      <c r="AU311" s="245" t="s">
        <v>85</v>
      </c>
      <c r="AV311" s="13" t="s">
        <v>85</v>
      </c>
      <c r="AW311" s="13" t="s">
        <v>4</v>
      </c>
      <c r="AX311" s="13" t="s">
        <v>83</v>
      </c>
      <c r="AY311" s="245" t="s">
        <v>133</v>
      </c>
    </row>
    <row r="312" s="2" customFormat="1" ht="16.5" customHeight="1">
      <c r="A312" s="37"/>
      <c r="B312" s="38"/>
      <c r="C312" s="217" t="s">
        <v>480</v>
      </c>
      <c r="D312" s="217" t="s">
        <v>135</v>
      </c>
      <c r="E312" s="218" t="s">
        <v>492</v>
      </c>
      <c r="F312" s="219" t="s">
        <v>493</v>
      </c>
      <c r="G312" s="220" t="s">
        <v>168</v>
      </c>
      <c r="H312" s="221">
        <v>6.4800000000000004</v>
      </c>
      <c r="I312" s="222"/>
      <c r="J312" s="223">
        <f>ROUND(I312*H312,2)</f>
        <v>0</v>
      </c>
      <c r="K312" s="219" t="s">
        <v>139</v>
      </c>
      <c r="L312" s="43"/>
      <c r="M312" s="224" t="s">
        <v>1</v>
      </c>
      <c r="N312" s="225" t="s">
        <v>40</v>
      </c>
      <c r="O312" s="90"/>
      <c r="P312" s="226">
        <f>O312*H312</f>
        <v>0</v>
      </c>
      <c r="Q312" s="226">
        <v>0.12</v>
      </c>
      <c r="R312" s="226">
        <f>Q312*H312</f>
        <v>0.77760000000000007</v>
      </c>
      <c r="S312" s="226">
        <v>2.4900000000000002</v>
      </c>
      <c r="T312" s="227">
        <f>S312*H312</f>
        <v>16.135200000000001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140</v>
      </c>
      <c r="AT312" s="228" t="s">
        <v>135</v>
      </c>
      <c r="AU312" s="228" t="s">
        <v>85</v>
      </c>
      <c r="AY312" s="16" t="s">
        <v>133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83</v>
      </c>
      <c r="BK312" s="229">
        <f>ROUND(I312*H312,2)</f>
        <v>0</v>
      </c>
      <c r="BL312" s="16" t="s">
        <v>140</v>
      </c>
      <c r="BM312" s="228" t="s">
        <v>826</v>
      </c>
    </row>
    <row r="313" s="2" customFormat="1">
      <c r="A313" s="37"/>
      <c r="B313" s="38"/>
      <c r="C313" s="39"/>
      <c r="D313" s="230" t="s">
        <v>142</v>
      </c>
      <c r="E313" s="39"/>
      <c r="F313" s="231" t="s">
        <v>495</v>
      </c>
      <c r="G313" s="39"/>
      <c r="H313" s="39"/>
      <c r="I313" s="232"/>
      <c r="J313" s="39"/>
      <c r="K313" s="39"/>
      <c r="L313" s="43"/>
      <c r="M313" s="233"/>
      <c r="N313" s="23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142</v>
      </c>
      <c r="AU313" s="16" t="s">
        <v>85</v>
      </c>
    </row>
    <row r="314" s="13" customFormat="1">
      <c r="A314" s="13"/>
      <c r="B314" s="235"/>
      <c r="C314" s="236"/>
      <c r="D314" s="230" t="s">
        <v>171</v>
      </c>
      <c r="E314" s="237" t="s">
        <v>1</v>
      </c>
      <c r="F314" s="238" t="s">
        <v>827</v>
      </c>
      <c r="G314" s="236"/>
      <c r="H314" s="239">
        <v>6.4800000000000004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171</v>
      </c>
      <c r="AU314" s="245" t="s">
        <v>85</v>
      </c>
      <c r="AV314" s="13" t="s">
        <v>85</v>
      </c>
      <c r="AW314" s="13" t="s">
        <v>31</v>
      </c>
      <c r="AX314" s="13" t="s">
        <v>83</v>
      </c>
      <c r="AY314" s="245" t="s">
        <v>133</v>
      </c>
    </row>
    <row r="315" s="2" customFormat="1" ht="16.5" customHeight="1">
      <c r="A315" s="37"/>
      <c r="B315" s="38"/>
      <c r="C315" s="217" t="s">
        <v>485</v>
      </c>
      <c r="D315" s="217" t="s">
        <v>135</v>
      </c>
      <c r="E315" s="218" t="s">
        <v>499</v>
      </c>
      <c r="F315" s="219" t="s">
        <v>500</v>
      </c>
      <c r="G315" s="220" t="s">
        <v>168</v>
      </c>
      <c r="H315" s="221">
        <v>13.288</v>
      </c>
      <c r="I315" s="222"/>
      <c r="J315" s="223">
        <f>ROUND(I315*H315,2)</f>
        <v>0</v>
      </c>
      <c r="K315" s="219" t="s">
        <v>139</v>
      </c>
      <c r="L315" s="43"/>
      <c r="M315" s="224" t="s">
        <v>1</v>
      </c>
      <c r="N315" s="225" t="s">
        <v>40</v>
      </c>
      <c r="O315" s="90"/>
      <c r="P315" s="226">
        <f>O315*H315</f>
        <v>0</v>
      </c>
      <c r="Q315" s="226">
        <v>0.12</v>
      </c>
      <c r="R315" s="226">
        <f>Q315*H315</f>
        <v>1.59456</v>
      </c>
      <c r="S315" s="226">
        <v>2.4900000000000002</v>
      </c>
      <c r="T315" s="227">
        <f>S315*H315</f>
        <v>33.087120000000006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140</v>
      </c>
      <c r="AT315" s="228" t="s">
        <v>135</v>
      </c>
      <c r="AU315" s="228" t="s">
        <v>85</v>
      </c>
      <c r="AY315" s="16" t="s">
        <v>133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83</v>
      </c>
      <c r="BK315" s="229">
        <f>ROUND(I315*H315,2)</f>
        <v>0</v>
      </c>
      <c r="BL315" s="16" t="s">
        <v>140</v>
      </c>
      <c r="BM315" s="228" t="s">
        <v>828</v>
      </c>
    </row>
    <row r="316" s="2" customFormat="1">
      <c r="A316" s="37"/>
      <c r="B316" s="38"/>
      <c r="C316" s="39"/>
      <c r="D316" s="230" t="s">
        <v>142</v>
      </c>
      <c r="E316" s="39"/>
      <c r="F316" s="231" t="s">
        <v>502</v>
      </c>
      <c r="G316" s="39"/>
      <c r="H316" s="39"/>
      <c r="I316" s="232"/>
      <c r="J316" s="39"/>
      <c r="K316" s="39"/>
      <c r="L316" s="43"/>
      <c r="M316" s="233"/>
      <c r="N316" s="234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142</v>
      </c>
      <c r="AU316" s="16" t="s">
        <v>85</v>
      </c>
    </row>
    <row r="317" s="13" customFormat="1">
      <c r="A317" s="13"/>
      <c r="B317" s="235"/>
      <c r="C317" s="236"/>
      <c r="D317" s="230" t="s">
        <v>171</v>
      </c>
      <c r="E317" s="237" t="s">
        <v>1</v>
      </c>
      <c r="F317" s="238" t="s">
        <v>829</v>
      </c>
      <c r="G317" s="236"/>
      <c r="H317" s="239">
        <v>13.288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171</v>
      </c>
      <c r="AU317" s="245" t="s">
        <v>85</v>
      </c>
      <c r="AV317" s="13" t="s">
        <v>85</v>
      </c>
      <c r="AW317" s="13" t="s">
        <v>31</v>
      </c>
      <c r="AX317" s="13" t="s">
        <v>83</v>
      </c>
      <c r="AY317" s="245" t="s">
        <v>133</v>
      </c>
    </row>
    <row r="318" s="2" customFormat="1" ht="16.5" customHeight="1">
      <c r="A318" s="37"/>
      <c r="B318" s="38"/>
      <c r="C318" s="217" t="s">
        <v>491</v>
      </c>
      <c r="D318" s="217" t="s">
        <v>135</v>
      </c>
      <c r="E318" s="218" t="s">
        <v>506</v>
      </c>
      <c r="F318" s="219" t="s">
        <v>507</v>
      </c>
      <c r="G318" s="220" t="s">
        <v>168</v>
      </c>
      <c r="H318" s="221">
        <v>6.9000000000000004</v>
      </c>
      <c r="I318" s="222"/>
      <c r="J318" s="223">
        <f>ROUND(I318*H318,2)</f>
        <v>0</v>
      </c>
      <c r="K318" s="219" t="s">
        <v>139</v>
      </c>
      <c r="L318" s="43"/>
      <c r="M318" s="224" t="s">
        <v>1</v>
      </c>
      <c r="N318" s="225" t="s">
        <v>40</v>
      </c>
      <c r="O318" s="90"/>
      <c r="P318" s="226">
        <f>O318*H318</f>
        <v>0</v>
      </c>
      <c r="Q318" s="226">
        <v>0.12</v>
      </c>
      <c r="R318" s="226">
        <f>Q318*H318</f>
        <v>0.82799999999999996</v>
      </c>
      <c r="S318" s="226">
        <v>2.4900000000000002</v>
      </c>
      <c r="T318" s="227">
        <f>S318*H318</f>
        <v>17.181000000000001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8" t="s">
        <v>140</v>
      </c>
      <c r="AT318" s="228" t="s">
        <v>135</v>
      </c>
      <c r="AU318" s="228" t="s">
        <v>85</v>
      </c>
      <c r="AY318" s="16" t="s">
        <v>133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6" t="s">
        <v>83</v>
      </c>
      <c r="BK318" s="229">
        <f>ROUND(I318*H318,2)</f>
        <v>0</v>
      </c>
      <c r="BL318" s="16" t="s">
        <v>140</v>
      </c>
      <c r="BM318" s="228" t="s">
        <v>830</v>
      </c>
    </row>
    <row r="319" s="2" customFormat="1">
      <c r="A319" s="37"/>
      <c r="B319" s="38"/>
      <c r="C319" s="39"/>
      <c r="D319" s="230" t="s">
        <v>142</v>
      </c>
      <c r="E319" s="39"/>
      <c r="F319" s="231" t="s">
        <v>509</v>
      </c>
      <c r="G319" s="39"/>
      <c r="H319" s="39"/>
      <c r="I319" s="232"/>
      <c r="J319" s="39"/>
      <c r="K319" s="39"/>
      <c r="L319" s="43"/>
      <c r="M319" s="233"/>
      <c r="N319" s="234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142</v>
      </c>
      <c r="AU319" s="16" t="s">
        <v>85</v>
      </c>
    </row>
    <row r="320" s="13" customFormat="1">
      <c r="A320" s="13"/>
      <c r="B320" s="235"/>
      <c r="C320" s="236"/>
      <c r="D320" s="230" t="s">
        <v>171</v>
      </c>
      <c r="E320" s="237" t="s">
        <v>1</v>
      </c>
      <c r="F320" s="238" t="s">
        <v>831</v>
      </c>
      <c r="G320" s="236"/>
      <c r="H320" s="239">
        <v>6.9000000000000004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171</v>
      </c>
      <c r="AU320" s="245" t="s">
        <v>85</v>
      </c>
      <c r="AV320" s="13" t="s">
        <v>85</v>
      </c>
      <c r="AW320" s="13" t="s">
        <v>31</v>
      </c>
      <c r="AX320" s="13" t="s">
        <v>83</v>
      </c>
      <c r="AY320" s="245" t="s">
        <v>133</v>
      </c>
    </row>
    <row r="321" s="2" customFormat="1" ht="21.75" customHeight="1">
      <c r="A321" s="37"/>
      <c r="B321" s="38"/>
      <c r="C321" s="217" t="s">
        <v>498</v>
      </c>
      <c r="D321" s="217" t="s">
        <v>135</v>
      </c>
      <c r="E321" s="218" t="s">
        <v>522</v>
      </c>
      <c r="F321" s="219" t="s">
        <v>523</v>
      </c>
      <c r="G321" s="220" t="s">
        <v>524</v>
      </c>
      <c r="H321" s="221">
        <v>160</v>
      </c>
      <c r="I321" s="222"/>
      <c r="J321" s="223">
        <f>ROUND(I321*H321,2)</f>
        <v>0</v>
      </c>
      <c r="K321" s="219" t="s">
        <v>139</v>
      </c>
      <c r="L321" s="43"/>
      <c r="M321" s="224" t="s">
        <v>1</v>
      </c>
      <c r="N321" s="225" t="s">
        <v>40</v>
      </c>
      <c r="O321" s="90"/>
      <c r="P321" s="226">
        <f>O321*H321</f>
        <v>0</v>
      </c>
      <c r="Q321" s="226">
        <v>0</v>
      </c>
      <c r="R321" s="226">
        <f>Q321*H321</f>
        <v>0</v>
      </c>
      <c r="S321" s="226">
        <v>0.001</v>
      </c>
      <c r="T321" s="227">
        <f>S321*H321</f>
        <v>0.16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140</v>
      </c>
      <c r="AT321" s="228" t="s">
        <v>135</v>
      </c>
      <c r="AU321" s="228" t="s">
        <v>85</v>
      </c>
      <c r="AY321" s="16" t="s">
        <v>133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83</v>
      </c>
      <c r="BK321" s="229">
        <f>ROUND(I321*H321,2)</f>
        <v>0</v>
      </c>
      <c r="BL321" s="16" t="s">
        <v>140</v>
      </c>
      <c r="BM321" s="228" t="s">
        <v>832</v>
      </c>
    </row>
    <row r="322" s="2" customFormat="1">
      <c r="A322" s="37"/>
      <c r="B322" s="38"/>
      <c r="C322" s="39"/>
      <c r="D322" s="230" t="s">
        <v>142</v>
      </c>
      <c r="E322" s="39"/>
      <c r="F322" s="231" t="s">
        <v>526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142</v>
      </c>
      <c r="AU322" s="16" t="s">
        <v>85</v>
      </c>
    </row>
    <row r="323" s="2" customFormat="1" ht="16.5" customHeight="1">
      <c r="A323" s="37"/>
      <c r="B323" s="38"/>
      <c r="C323" s="217" t="s">
        <v>505</v>
      </c>
      <c r="D323" s="217" t="s">
        <v>135</v>
      </c>
      <c r="E323" s="218" t="s">
        <v>833</v>
      </c>
      <c r="F323" s="219" t="s">
        <v>834</v>
      </c>
      <c r="G323" s="220" t="s">
        <v>726</v>
      </c>
      <c r="H323" s="221">
        <v>1</v>
      </c>
      <c r="I323" s="222"/>
      <c r="J323" s="223">
        <f>ROUND(I323*H323,2)</f>
        <v>0</v>
      </c>
      <c r="K323" s="219" t="s">
        <v>1</v>
      </c>
      <c r="L323" s="43"/>
      <c r="M323" s="224" t="s">
        <v>1</v>
      </c>
      <c r="N323" s="225" t="s">
        <v>40</v>
      </c>
      <c r="O323" s="90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140</v>
      </c>
      <c r="AT323" s="228" t="s">
        <v>135</v>
      </c>
      <c r="AU323" s="228" t="s">
        <v>85</v>
      </c>
      <c r="AY323" s="16" t="s">
        <v>133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83</v>
      </c>
      <c r="BK323" s="229">
        <f>ROUND(I323*H323,2)</f>
        <v>0</v>
      </c>
      <c r="BL323" s="16" t="s">
        <v>140</v>
      </c>
      <c r="BM323" s="228" t="s">
        <v>835</v>
      </c>
    </row>
    <row r="324" s="2" customFormat="1">
      <c r="A324" s="37"/>
      <c r="B324" s="38"/>
      <c r="C324" s="39"/>
      <c r="D324" s="230" t="s">
        <v>142</v>
      </c>
      <c r="E324" s="39"/>
      <c r="F324" s="231" t="s">
        <v>834</v>
      </c>
      <c r="G324" s="39"/>
      <c r="H324" s="39"/>
      <c r="I324" s="232"/>
      <c r="J324" s="39"/>
      <c r="K324" s="39"/>
      <c r="L324" s="43"/>
      <c r="M324" s="233"/>
      <c r="N324" s="23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142</v>
      </c>
      <c r="AU324" s="16" t="s">
        <v>85</v>
      </c>
    </row>
    <row r="325" s="12" customFormat="1" ht="22.8" customHeight="1">
      <c r="A325" s="12"/>
      <c r="B325" s="201"/>
      <c r="C325" s="202"/>
      <c r="D325" s="203" t="s">
        <v>74</v>
      </c>
      <c r="E325" s="215" t="s">
        <v>531</v>
      </c>
      <c r="F325" s="215" t="s">
        <v>532</v>
      </c>
      <c r="G325" s="202"/>
      <c r="H325" s="202"/>
      <c r="I325" s="205"/>
      <c r="J325" s="216">
        <f>BK325</f>
        <v>0</v>
      </c>
      <c r="K325" s="202"/>
      <c r="L325" s="207"/>
      <c r="M325" s="208"/>
      <c r="N325" s="209"/>
      <c r="O325" s="209"/>
      <c r="P325" s="210">
        <f>SUM(P326:P330)</f>
        <v>0</v>
      </c>
      <c r="Q325" s="209"/>
      <c r="R325" s="210">
        <f>SUM(R326:R330)</f>
        <v>0</v>
      </c>
      <c r="S325" s="209"/>
      <c r="T325" s="211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2" t="s">
        <v>83</v>
      </c>
      <c r="AT325" s="213" t="s">
        <v>74</v>
      </c>
      <c r="AU325" s="213" t="s">
        <v>83</v>
      </c>
      <c r="AY325" s="212" t="s">
        <v>133</v>
      </c>
      <c r="BK325" s="214">
        <f>SUM(BK326:BK330)</f>
        <v>0</v>
      </c>
    </row>
    <row r="326" s="2" customFormat="1" ht="24.15" customHeight="1">
      <c r="A326" s="37"/>
      <c r="B326" s="38"/>
      <c r="C326" s="217" t="s">
        <v>511</v>
      </c>
      <c r="D326" s="217" t="s">
        <v>135</v>
      </c>
      <c r="E326" s="218" t="s">
        <v>534</v>
      </c>
      <c r="F326" s="219" t="s">
        <v>535</v>
      </c>
      <c r="G326" s="220" t="s">
        <v>192</v>
      </c>
      <c r="H326" s="221">
        <v>92.364999999999995</v>
      </c>
      <c r="I326" s="222"/>
      <c r="J326" s="223">
        <f>ROUND(I326*H326,2)</f>
        <v>0</v>
      </c>
      <c r="K326" s="219" t="s">
        <v>1</v>
      </c>
      <c r="L326" s="43"/>
      <c r="M326" s="224" t="s">
        <v>1</v>
      </c>
      <c r="N326" s="225" t="s">
        <v>40</v>
      </c>
      <c r="O326" s="90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8" t="s">
        <v>140</v>
      </c>
      <c r="AT326" s="228" t="s">
        <v>135</v>
      </c>
      <c r="AU326" s="228" t="s">
        <v>85</v>
      </c>
      <c r="AY326" s="16" t="s">
        <v>133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6" t="s">
        <v>83</v>
      </c>
      <c r="BK326" s="229">
        <f>ROUND(I326*H326,2)</f>
        <v>0</v>
      </c>
      <c r="BL326" s="16" t="s">
        <v>140</v>
      </c>
      <c r="BM326" s="228" t="s">
        <v>836</v>
      </c>
    </row>
    <row r="327" s="2" customFormat="1">
      <c r="A327" s="37"/>
      <c r="B327" s="38"/>
      <c r="C327" s="39"/>
      <c r="D327" s="230" t="s">
        <v>142</v>
      </c>
      <c r="E327" s="39"/>
      <c r="F327" s="231" t="s">
        <v>535</v>
      </c>
      <c r="G327" s="39"/>
      <c r="H327" s="39"/>
      <c r="I327" s="232"/>
      <c r="J327" s="39"/>
      <c r="K327" s="39"/>
      <c r="L327" s="43"/>
      <c r="M327" s="233"/>
      <c r="N327" s="234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142</v>
      </c>
      <c r="AU327" s="16" t="s">
        <v>85</v>
      </c>
    </row>
    <row r="328" s="2" customFormat="1">
      <c r="A328" s="37"/>
      <c r="B328" s="38"/>
      <c r="C328" s="39"/>
      <c r="D328" s="230" t="s">
        <v>209</v>
      </c>
      <c r="E328" s="39"/>
      <c r="F328" s="267" t="s">
        <v>537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209</v>
      </c>
      <c r="AU328" s="16" t="s">
        <v>85</v>
      </c>
    </row>
    <row r="329" s="2" customFormat="1" ht="24.15" customHeight="1">
      <c r="A329" s="37"/>
      <c r="B329" s="38"/>
      <c r="C329" s="217" t="s">
        <v>516</v>
      </c>
      <c r="D329" s="217" t="s">
        <v>135</v>
      </c>
      <c r="E329" s="218" t="s">
        <v>539</v>
      </c>
      <c r="F329" s="219" t="s">
        <v>540</v>
      </c>
      <c r="G329" s="220" t="s">
        <v>192</v>
      </c>
      <c r="H329" s="221">
        <v>92.364999999999995</v>
      </c>
      <c r="I329" s="222"/>
      <c r="J329" s="223">
        <f>ROUND(I329*H329,2)</f>
        <v>0</v>
      </c>
      <c r="K329" s="219" t="s">
        <v>139</v>
      </c>
      <c r="L329" s="43"/>
      <c r="M329" s="224" t="s">
        <v>1</v>
      </c>
      <c r="N329" s="225" t="s">
        <v>40</v>
      </c>
      <c r="O329" s="90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140</v>
      </c>
      <c r="AT329" s="228" t="s">
        <v>135</v>
      </c>
      <c r="AU329" s="228" t="s">
        <v>85</v>
      </c>
      <c r="AY329" s="16" t="s">
        <v>133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83</v>
      </c>
      <c r="BK329" s="229">
        <f>ROUND(I329*H329,2)</f>
        <v>0</v>
      </c>
      <c r="BL329" s="16" t="s">
        <v>140</v>
      </c>
      <c r="BM329" s="228" t="s">
        <v>837</v>
      </c>
    </row>
    <row r="330" s="2" customFormat="1">
      <c r="A330" s="37"/>
      <c r="B330" s="38"/>
      <c r="C330" s="39"/>
      <c r="D330" s="230" t="s">
        <v>142</v>
      </c>
      <c r="E330" s="39"/>
      <c r="F330" s="231" t="s">
        <v>542</v>
      </c>
      <c r="G330" s="39"/>
      <c r="H330" s="39"/>
      <c r="I330" s="232"/>
      <c r="J330" s="39"/>
      <c r="K330" s="39"/>
      <c r="L330" s="43"/>
      <c r="M330" s="233"/>
      <c r="N330" s="23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142</v>
      </c>
      <c r="AU330" s="16" t="s">
        <v>85</v>
      </c>
    </row>
    <row r="331" s="12" customFormat="1" ht="22.8" customHeight="1">
      <c r="A331" s="12"/>
      <c r="B331" s="201"/>
      <c r="C331" s="202"/>
      <c r="D331" s="203" t="s">
        <v>74</v>
      </c>
      <c r="E331" s="215" t="s">
        <v>543</v>
      </c>
      <c r="F331" s="215" t="s">
        <v>544</v>
      </c>
      <c r="G331" s="202"/>
      <c r="H331" s="202"/>
      <c r="I331" s="205"/>
      <c r="J331" s="216">
        <f>BK331</f>
        <v>0</v>
      </c>
      <c r="K331" s="202"/>
      <c r="L331" s="207"/>
      <c r="M331" s="208"/>
      <c r="N331" s="209"/>
      <c r="O331" s="209"/>
      <c r="P331" s="210">
        <f>SUM(P332:P333)</f>
        <v>0</v>
      </c>
      <c r="Q331" s="209"/>
      <c r="R331" s="210">
        <f>SUM(R332:R333)</f>
        <v>0</v>
      </c>
      <c r="S331" s="209"/>
      <c r="T331" s="211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2" t="s">
        <v>83</v>
      </c>
      <c r="AT331" s="213" t="s">
        <v>74</v>
      </c>
      <c r="AU331" s="213" t="s">
        <v>83</v>
      </c>
      <c r="AY331" s="212" t="s">
        <v>133</v>
      </c>
      <c r="BK331" s="214">
        <f>SUM(BK332:BK333)</f>
        <v>0</v>
      </c>
    </row>
    <row r="332" s="2" customFormat="1" ht="24.15" customHeight="1">
      <c r="A332" s="37"/>
      <c r="B332" s="38"/>
      <c r="C332" s="217" t="s">
        <v>521</v>
      </c>
      <c r="D332" s="217" t="s">
        <v>135</v>
      </c>
      <c r="E332" s="218" t="s">
        <v>546</v>
      </c>
      <c r="F332" s="219" t="s">
        <v>547</v>
      </c>
      <c r="G332" s="220" t="s">
        <v>192</v>
      </c>
      <c r="H332" s="221">
        <v>92.683999999999998</v>
      </c>
      <c r="I332" s="222"/>
      <c r="J332" s="223">
        <f>ROUND(I332*H332,2)</f>
        <v>0</v>
      </c>
      <c r="K332" s="219" t="s">
        <v>139</v>
      </c>
      <c r="L332" s="43"/>
      <c r="M332" s="224" t="s">
        <v>1</v>
      </c>
      <c r="N332" s="225" t="s">
        <v>40</v>
      </c>
      <c r="O332" s="90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140</v>
      </c>
      <c r="AT332" s="228" t="s">
        <v>135</v>
      </c>
      <c r="AU332" s="228" t="s">
        <v>85</v>
      </c>
      <c r="AY332" s="16" t="s">
        <v>133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83</v>
      </c>
      <c r="BK332" s="229">
        <f>ROUND(I332*H332,2)</f>
        <v>0</v>
      </c>
      <c r="BL332" s="16" t="s">
        <v>140</v>
      </c>
      <c r="BM332" s="228" t="s">
        <v>838</v>
      </c>
    </row>
    <row r="333" s="2" customFormat="1">
      <c r="A333" s="37"/>
      <c r="B333" s="38"/>
      <c r="C333" s="39"/>
      <c r="D333" s="230" t="s">
        <v>142</v>
      </c>
      <c r="E333" s="39"/>
      <c r="F333" s="231" t="s">
        <v>549</v>
      </c>
      <c r="G333" s="39"/>
      <c r="H333" s="39"/>
      <c r="I333" s="232"/>
      <c r="J333" s="39"/>
      <c r="K333" s="39"/>
      <c r="L333" s="43"/>
      <c r="M333" s="233"/>
      <c r="N333" s="234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142</v>
      </c>
      <c r="AU333" s="16" t="s">
        <v>85</v>
      </c>
    </row>
    <row r="334" s="12" customFormat="1" ht="25.92" customHeight="1">
      <c r="A334" s="12"/>
      <c r="B334" s="201"/>
      <c r="C334" s="202"/>
      <c r="D334" s="203" t="s">
        <v>74</v>
      </c>
      <c r="E334" s="204" t="s">
        <v>550</v>
      </c>
      <c r="F334" s="204" t="s">
        <v>551</v>
      </c>
      <c r="G334" s="202"/>
      <c r="H334" s="202"/>
      <c r="I334" s="205"/>
      <c r="J334" s="206">
        <f>BK334</f>
        <v>0</v>
      </c>
      <c r="K334" s="202"/>
      <c r="L334" s="207"/>
      <c r="M334" s="208"/>
      <c r="N334" s="209"/>
      <c r="O334" s="209"/>
      <c r="P334" s="210">
        <f>P335+P357</f>
        <v>0</v>
      </c>
      <c r="Q334" s="209"/>
      <c r="R334" s="210">
        <f>R335+R357</f>
        <v>0.037117999999999998</v>
      </c>
      <c r="S334" s="209"/>
      <c r="T334" s="211">
        <f>T335+T357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85</v>
      </c>
      <c r="AT334" s="213" t="s">
        <v>74</v>
      </c>
      <c r="AU334" s="213" t="s">
        <v>75</v>
      </c>
      <c r="AY334" s="212" t="s">
        <v>133</v>
      </c>
      <c r="BK334" s="214">
        <f>BK335+BK357</f>
        <v>0</v>
      </c>
    </row>
    <row r="335" s="12" customFormat="1" ht="22.8" customHeight="1">
      <c r="A335" s="12"/>
      <c r="B335" s="201"/>
      <c r="C335" s="202"/>
      <c r="D335" s="203" t="s">
        <v>74</v>
      </c>
      <c r="E335" s="215" t="s">
        <v>552</v>
      </c>
      <c r="F335" s="215" t="s">
        <v>553</v>
      </c>
      <c r="G335" s="202"/>
      <c r="H335" s="202"/>
      <c r="I335" s="205"/>
      <c r="J335" s="216">
        <f>BK335</f>
        <v>0</v>
      </c>
      <c r="K335" s="202"/>
      <c r="L335" s="207"/>
      <c r="M335" s="208"/>
      <c r="N335" s="209"/>
      <c r="O335" s="209"/>
      <c r="P335" s="210">
        <f>SUM(P336:P356)</f>
        <v>0</v>
      </c>
      <c r="Q335" s="209"/>
      <c r="R335" s="210">
        <f>SUM(R336:R356)</f>
        <v>0.037117999999999998</v>
      </c>
      <c r="S335" s="209"/>
      <c r="T335" s="211">
        <f>SUM(T336:T356)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2" t="s">
        <v>85</v>
      </c>
      <c r="AT335" s="213" t="s">
        <v>74</v>
      </c>
      <c r="AU335" s="213" t="s">
        <v>83</v>
      </c>
      <c r="AY335" s="212" t="s">
        <v>133</v>
      </c>
      <c r="BK335" s="214">
        <f>SUM(BK336:BK356)</f>
        <v>0</v>
      </c>
    </row>
    <row r="336" s="2" customFormat="1" ht="24.15" customHeight="1">
      <c r="A336" s="37"/>
      <c r="B336" s="38"/>
      <c r="C336" s="217" t="s">
        <v>527</v>
      </c>
      <c r="D336" s="217" t="s">
        <v>135</v>
      </c>
      <c r="E336" s="218" t="s">
        <v>555</v>
      </c>
      <c r="F336" s="219" t="s">
        <v>556</v>
      </c>
      <c r="G336" s="220" t="s">
        <v>138</v>
      </c>
      <c r="H336" s="221">
        <v>60.799999999999997</v>
      </c>
      <c r="I336" s="222"/>
      <c r="J336" s="223">
        <f>ROUND(I336*H336,2)</f>
        <v>0</v>
      </c>
      <c r="K336" s="219" t="s">
        <v>139</v>
      </c>
      <c r="L336" s="43"/>
      <c r="M336" s="224" t="s">
        <v>1</v>
      </c>
      <c r="N336" s="225" t="s">
        <v>40</v>
      </c>
      <c r="O336" s="90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8" t="s">
        <v>557</v>
      </c>
      <c r="AT336" s="228" t="s">
        <v>135</v>
      </c>
      <c r="AU336" s="228" t="s">
        <v>85</v>
      </c>
      <c r="AY336" s="16" t="s">
        <v>133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6" t="s">
        <v>83</v>
      </c>
      <c r="BK336" s="229">
        <f>ROUND(I336*H336,2)</f>
        <v>0</v>
      </c>
      <c r="BL336" s="16" t="s">
        <v>557</v>
      </c>
      <c r="BM336" s="228" t="s">
        <v>839</v>
      </c>
    </row>
    <row r="337" s="2" customFormat="1">
      <c r="A337" s="37"/>
      <c r="B337" s="38"/>
      <c r="C337" s="39"/>
      <c r="D337" s="230" t="s">
        <v>142</v>
      </c>
      <c r="E337" s="39"/>
      <c r="F337" s="231" t="s">
        <v>559</v>
      </c>
      <c r="G337" s="39"/>
      <c r="H337" s="39"/>
      <c r="I337" s="232"/>
      <c r="J337" s="39"/>
      <c r="K337" s="39"/>
      <c r="L337" s="43"/>
      <c r="M337" s="233"/>
      <c r="N337" s="234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142</v>
      </c>
      <c r="AU337" s="16" t="s">
        <v>85</v>
      </c>
    </row>
    <row r="338" s="13" customFormat="1">
      <c r="A338" s="13"/>
      <c r="B338" s="235"/>
      <c r="C338" s="236"/>
      <c r="D338" s="230" t="s">
        <v>171</v>
      </c>
      <c r="E338" s="237" t="s">
        <v>1</v>
      </c>
      <c r="F338" s="238" t="s">
        <v>840</v>
      </c>
      <c r="G338" s="236"/>
      <c r="H338" s="239">
        <v>47.840000000000003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171</v>
      </c>
      <c r="AU338" s="245" t="s">
        <v>85</v>
      </c>
      <c r="AV338" s="13" t="s">
        <v>85</v>
      </c>
      <c r="AW338" s="13" t="s">
        <v>31</v>
      </c>
      <c r="AX338" s="13" t="s">
        <v>75</v>
      </c>
      <c r="AY338" s="245" t="s">
        <v>133</v>
      </c>
    </row>
    <row r="339" s="13" customFormat="1">
      <c r="A339" s="13"/>
      <c r="B339" s="235"/>
      <c r="C339" s="236"/>
      <c r="D339" s="230" t="s">
        <v>171</v>
      </c>
      <c r="E339" s="237" t="s">
        <v>1</v>
      </c>
      <c r="F339" s="238" t="s">
        <v>841</v>
      </c>
      <c r="G339" s="236"/>
      <c r="H339" s="239">
        <v>12.960000000000001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171</v>
      </c>
      <c r="AU339" s="245" t="s">
        <v>85</v>
      </c>
      <c r="AV339" s="13" t="s">
        <v>85</v>
      </c>
      <c r="AW339" s="13" t="s">
        <v>31</v>
      </c>
      <c r="AX339" s="13" t="s">
        <v>75</v>
      </c>
      <c r="AY339" s="245" t="s">
        <v>133</v>
      </c>
    </row>
    <row r="340" s="14" customFormat="1">
      <c r="A340" s="14"/>
      <c r="B340" s="246"/>
      <c r="C340" s="247"/>
      <c r="D340" s="230" t="s">
        <v>171</v>
      </c>
      <c r="E340" s="248" t="s">
        <v>1</v>
      </c>
      <c r="F340" s="249" t="s">
        <v>175</v>
      </c>
      <c r="G340" s="247"/>
      <c r="H340" s="250">
        <v>60.800000000000004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171</v>
      </c>
      <c r="AU340" s="256" t="s">
        <v>85</v>
      </c>
      <c r="AV340" s="14" t="s">
        <v>140</v>
      </c>
      <c r="AW340" s="14" t="s">
        <v>31</v>
      </c>
      <c r="AX340" s="14" t="s">
        <v>83</v>
      </c>
      <c r="AY340" s="256" t="s">
        <v>133</v>
      </c>
    </row>
    <row r="341" s="2" customFormat="1" ht="16.5" customHeight="1">
      <c r="A341" s="37"/>
      <c r="B341" s="38"/>
      <c r="C341" s="257" t="s">
        <v>533</v>
      </c>
      <c r="D341" s="257" t="s">
        <v>189</v>
      </c>
      <c r="E341" s="258" t="s">
        <v>564</v>
      </c>
      <c r="F341" s="259" t="s">
        <v>565</v>
      </c>
      <c r="G341" s="260" t="s">
        <v>192</v>
      </c>
      <c r="H341" s="261">
        <v>0.019</v>
      </c>
      <c r="I341" s="262"/>
      <c r="J341" s="263">
        <f>ROUND(I341*H341,2)</f>
        <v>0</v>
      </c>
      <c r="K341" s="259" t="s">
        <v>139</v>
      </c>
      <c r="L341" s="264"/>
      <c r="M341" s="265" t="s">
        <v>1</v>
      </c>
      <c r="N341" s="266" t="s">
        <v>40</v>
      </c>
      <c r="O341" s="90"/>
      <c r="P341" s="226">
        <f>O341*H341</f>
        <v>0</v>
      </c>
      <c r="Q341" s="226">
        <v>1</v>
      </c>
      <c r="R341" s="226">
        <f>Q341*H341</f>
        <v>0.019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327</v>
      </c>
      <c r="AT341" s="228" t="s">
        <v>189</v>
      </c>
      <c r="AU341" s="228" t="s">
        <v>85</v>
      </c>
      <c r="AY341" s="16" t="s">
        <v>133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83</v>
      </c>
      <c r="BK341" s="229">
        <f>ROUND(I341*H341,2)</f>
        <v>0</v>
      </c>
      <c r="BL341" s="16" t="s">
        <v>557</v>
      </c>
      <c r="BM341" s="228" t="s">
        <v>842</v>
      </c>
    </row>
    <row r="342" s="2" customFormat="1">
      <c r="A342" s="37"/>
      <c r="B342" s="38"/>
      <c r="C342" s="39"/>
      <c r="D342" s="230" t="s">
        <v>142</v>
      </c>
      <c r="E342" s="39"/>
      <c r="F342" s="231" t="s">
        <v>565</v>
      </c>
      <c r="G342" s="39"/>
      <c r="H342" s="39"/>
      <c r="I342" s="232"/>
      <c r="J342" s="39"/>
      <c r="K342" s="39"/>
      <c r="L342" s="43"/>
      <c r="M342" s="233"/>
      <c r="N342" s="234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142</v>
      </c>
      <c r="AU342" s="16" t="s">
        <v>85</v>
      </c>
    </row>
    <row r="343" s="13" customFormat="1">
      <c r="A343" s="13"/>
      <c r="B343" s="235"/>
      <c r="C343" s="236"/>
      <c r="D343" s="230" t="s">
        <v>171</v>
      </c>
      <c r="E343" s="236"/>
      <c r="F343" s="238" t="s">
        <v>843</v>
      </c>
      <c r="G343" s="236"/>
      <c r="H343" s="239">
        <v>0.019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171</v>
      </c>
      <c r="AU343" s="245" t="s">
        <v>85</v>
      </c>
      <c r="AV343" s="13" t="s">
        <v>85</v>
      </c>
      <c r="AW343" s="13" t="s">
        <v>4</v>
      </c>
      <c r="AX343" s="13" t="s">
        <v>83</v>
      </c>
      <c r="AY343" s="245" t="s">
        <v>133</v>
      </c>
    </row>
    <row r="344" s="2" customFormat="1" ht="24.15" customHeight="1">
      <c r="A344" s="37"/>
      <c r="B344" s="38"/>
      <c r="C344" s="217" t="s">
        <v>538</v>
      </c>
      <c r="D344" s="217" t="s">
        <v>135</v>
      </c>
      <c r="E344" s="218" t="s">
        <v>569</v>
      </c>
      <c r="F344" s="219" t="s">
        <v>570</v>
      </c>
      <c r="G344" s="220" t="s">
        <v>138</v>
      </c>
      <c r="H344" s="221">
        <v>120.40000000000001</v>
      </c>
      <c r="I344" s="222"/>
      <c r="J344" s="223">
        <f>ROUND(I344*H344,2)</f>
        <v>0</v>
      </c>
      <c r="K344" s="219" t="s">
        <v>139</v>
      </c>
      <c r="L344" s="43"/>
      <c r="M344" s="224" t="s">
        <v>1</v>
      </c>
      <c r="N344" s="225" t="s">
        <v>40</v>
      </c>
      <c r="O344" s="90"/>
      <c r="P344" s="226">
        <f>O344*H344</f>
        <v>0</v>
      </c>
      <c r="Q344" s="226">
        <v>3.0000000000000001E-05</v>
      </c>
      <c r="R344" s="226">
        <f>Q344*H344</f>
        <v>0.0036120000000000002</v>
      </c>
      <c r="S344" s="226">
        <v>0</v>
      </c>
      <c r="T344" s="227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8" t="s">
        <v>557</v>
      </c>
      <c r="AT344" s="228" t="s">
        <v>135</v>
      </c>
      <c r="AU344" s="228" t="s">
        <v>85</v>
      </c>
      <c r="AY344" s="16" t="s">
        <v>133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6" t="s">
        <v>83</v>
      </c>
      <c r="BK344" s="229">
        <f>ROUND(I344*H344,2)</f>
        <v>0</v>
      </c>
      <c r="BL344" s="16" t="s">
        <v>557</v>
      </c>
      <c r="BM344" s="228" t="s">
        <v>844</v>
      </c>
    </row>
    <row r="345" s="2" customFormat="1">
      <c r="A345" s="37"/>
      <c r="B345" s="38"/>
      <c r="C345" s="39"/>
      <c r="D345" s="230" t="s">
        <v>142</v>
      </c>
      <c r="E345" s="39"/>
      <c r="F345" s="231" t="s">
        <v>572</v>
      </c>
      <c r="G345" s="39"/>
      <c r="H345" s="39"/>
      <c r="I345" s="232"/>
      <c r="J345" s="39"/>
      <c r="K345" s="39"/>
      <c r="L345" s="43"/>
      <c r="M345" s="233"/>
      <c r="N345" s="234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142</v>
      </c>
      <c r="AU345" s="16" t="s">
        <v>85</v>
      </c>
    </row>
    <row r="346" s="13" customFormat="1">
      <c r="A346" s="13"/>
      <c r="B346" s="235"/>
      <c r="C346" s="236"/>
      <c r="D346" s="230" t="s">
        <v>171</v>
      </c>
      <c r="E346" s="237" t="s">
        <v>1</v>
      </c>
      <c r="F346" s="238" t="s">
        <v>845</v>
      </c>
      <c r="G346" s="236"/>
      <c r="H346" s="239">
        <v>120.40000000000001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171</v>
      </c>
      <c r="AU346" s="245" t="s">
        <v>85</v>
      </c>
      <c r="AV346" s="13" t="s">
        <v>85</v>
      </c>
      <c r="AW346" s="13" t="s">
        <v>31</v>
      </c>
      <c r="AX346" s="13" t="s">
        <v>83</v>
      </c>
      <c r="AY346" s="245" t="s">
        <v>133</v>
      </c>
    </row>
    <row r="347" s="2" customFormat="1" ht="24.15" customHeight="1">
      <c r="A347" s="37"/>
      <c r="B347" s="38"/>
      <c r="C347" s="257" t="s">
        <v>545</v>
      </c>
      <c r="D347" s="257" t="s">
        <v>189</v>
      </c>
      <c r="E347" s="258" t="s">
        <v>575</v>
      </c>
      <c r="F347" s="259" t="s">
        <v>576</v>
      </c>
      <c r="G347" s="260" t="s">
        <v>524</v>
      </c>
      <c r="H347" s="261">
        <v>0.053999999999999999</v>
      </c>
      <c r="I347" s="262"/>
      <c r="J347" s="263">
        <f>ROUND(I347*H347,2)</f>
        <v>0</v>
      </c>
      <c r="K347" s="259" t="s">
        <v>139</v>
      </c>
      <c r="L347" s="264"/>
      <c r="M347" s="265" t="s">
        <v>1</v>
      </c>
      <c r="N347" s="266" t="s">
        <v>40</v>
      </c>
      <c r="O347" s="90"/>
      <c r="P347" s="226">
        <f>O347*H347</f>
        <v>0</v>
      </c>
      <c r="Q347" s="226">
        <v>0.001</v>
      </c>
      <c r="R347" s="226">
        <f>Q347*H347</f>
        <v>5.3999999999999998E-05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327</v>
      </c>
      <c r="AT347" s="228" t="s">
        <v>189</v>
      </c>
      <c r="AU347" s="228" t="s">
        <v>85</v>
      </c>
      <c r="AY347" s="16" t="s">
        <v>133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83</v>
      </c>
      <c r="BK347" s="229">
        <f>ROUND(I347*H347,2)</f>
        <v>0</v>
      </c>
      <c r="BL347" s="16" t="s">
        <v>557</v>
      </c>
      <c r="BM347" s="228" t="s">
        <v>846</v>
      </c>
    </row>
    <row r="348" s="2" customFormat="1">
      <c r="A348" s="37"/>
      <c r="B348" s="38"/>
      <c r="C348" s="39"/>
      <c r="D348" s="230" t="s">
        <v>142</v>
      </c>
      <c r="E348" s="39"/>
      <c r="F348" s="231" t="s">
        <v>576</v>
      </c>
      <c r="G348" s="39"/>
      <c r="H348" s="39"/>
      <c r="I348" s="232"/>
      <c r="J348" s="39"/>
      <c r="K348" s="39"/>
      <c r="L348" s="43"/>
      <c r="M348" s="233"/>
      <c r="N348" s="234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142</v>
      </c>
      <c r="AU348" s="16" t="s">
        <v>85</v>
      </c>
    </row>
    <row r="349" s="13" customFormat="1">
      <c r="A349" s="13"/>
      <c r="B349" s="235"/>
      <c r="C349" s="236"/>
      <c r="D349" s="230" t="s">
        <v>171</v>
      </c>
      <c r="E349" s="236"/>
      <c r="F349" s="238" t="s">
        <v>847</v>
      </c>
      <c r="G349" s="236"/>
      <c r="H349" s="239">
        <v>0.053999999999999999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171</v>
      </c>
      <c r="AU349" s="245" t="s">
        <v>85</v>
      </c>
      <c r="AV349" s="13" t="s">
        <v>85</v>
      </c>
      <c r="AW349" s="13" t="s">
        <v>4</v>
      </c>
      <c r="AX349" s="13" t="s">
        <v>83</v>
      </c>
      <c r="AY349" s="245" t="s">
        <v>133</v>
      </c>
    </row>
    <row r="350" s="2" customFormat="1" ht="24.15" customHeight="1">
      <c r="A350" s="37"/>
      <c r="B350" s="38"/>
      <c r="C350" s="217" t="s">
        <v>554</v>
      </c>
      <c r="D350" s="217" t="s">
        <v>135</v>
      </c>
      <c r="E350" s="218" t="s">
        <v>580</v>
      </c>
      <c r="F350" s="219" t="s">
        <v>581</v>
      </c>
      <c r="G350" s="220" t="s">
        <v>138</v>
      </c>
      <c r="H350" s="221">
        <v>24.800000000000001</v>
      </c>
      <c r="I350" s="222"/>
      <c r="J350" s="223">
        <f>ROUND(I350*H350,2)</f>
        <v>0</v>
      </c>
      <c r="K350" s="219" t="s">
        <v>139</v>
      </c>
      <c r="L350" s="43"/>
      <c r="M350" s="224" t="s">
        <v>1</v>
      </c>
      <c r="N350" s="225" t="s">
        <v>40</v>
      </c>
      <c r="O350" s="90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8" t="s">
        <v>557</v>
      </c>
      <c r="AT350" s="228" t="s">
        <v>135</v>
      </c>
      <c r="AU350" s="228" t="s">
        <v>85</v>
      </c>
      <c r="AY350" s="16" t="s">
        <v>133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6" t="s">
        <v>83</v>
      </c>
      <c r="BK350" s="229">
        <f>ROUND(I350*H350,2)</f>
        <v>0</v>
      </c>
      <c r="BL350" s="16" t="s">
        <v>557</v>
      </c>
      <c r="BM350" s="228" t="s">
        <v>848</v>
      </c>
    </row>
    <row r="351" s="2" customFormat="1">
      <c r="A351" s="37"/>
      <c r="B351" s="38"/>
      <c r="C351" s="39"/>
      <c r="D351" s="230" t="s">
        <v>142</v>
      </c>
      <c r="E351" s="39"/>
      <c r="F351" s="231" t="s">
        <v>583</v>
      </c>
      <c r="G351" s="39"/>
      <c r="H351" s="39"/>
      <c r="I351" s="232"/>
      <c r="J351" s="39"/>
      <c r="K351" s="39"/>
      <c r="L351" s="43"/>
      <c r="M351" s="233"/>
      <c r="N351" s="234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142</v>
      </c>
      <c r="AU351" s="16" t="s">
        <v>85</v>
      </c>
    </row>
    <row r="352" s="2" customFormat="1" ht="24.15" customHeight="1">
      <c r="A352" s="37"/>
      <c r="B352" s="38"/>
      <c r="C352" s="257" t="s">
        <v>563</v>
      </c>
      <c r="D352" s="257" t="s">
        <v>189</v>
      </c>
      <c r="E352" s="258" t="s">
        <v>585</v>
      </c>
      <c r="F352" s="259" t="s">
        <v>586</v>
      </c>
      <c r="G352" s="260" t="s">
        <v>138</v>
      </c>
      <c r="H352" s="261">
        <v>28.904</v>
      </c>
      <c r="I352" s="262"/>
      <c r="J352" s="263">
        <f>ROUND(I352*H352,2)</f>
        <v>0</v>
      </c>
      <c r="K352" s="259" t="s">
        <v>139</v>
      </c>
      <c r="L352" s="264"/>
      <c r="M352" s="265" t="s">
        <v>1</v>
      </c>
      <c r="N352" s="266" t="s">
        <v>40</v>
      </c>
      <c r="O352" s="90"/>
      <c r="P352" s="226">
        <f>O352*H352</f>
        <v>0</v>
      </c>
      <c r="Q352" s="226">
        <v>0.00050000000000000001</v>
      </c>
      <c r="R352" s="226">
        <f>Q352*H352</f>
        <v>0.014452</v>
      </c>
      <c r="S352" s="226">
        <v>0</v>
      </c>
      <c r="T352" s="22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8" t="s">
        <v>327</v>
      </c>
      <c r="AT352" s="228" t="s">
        <v>189</v>
      </c>
      <c r="AU352" s="228" t="s">
        <v>85</v>
      </c>
      <c r="AY352" s="16" t="s">
        <v>133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6" t="s">
        <v>83</v>
      </c>
      <c r="BK352" s="229">
        <f>ROUND(I352*H352,2)</f>
        <v>0</v>
      </c>
      <c r="BL352" s="16" t="s">
        <v>557</v>
      </c>
      <c r="BM352" s="228" t="s">
        <v>849</v>
      </c>
    </row>
    <row r="353" s="2" customFormat="1">
      <c r="A353" s="37"/>
      <c r="B353" s="38"/>
      <c r="C353" s="39"/>
      <c r="D353" s="230" t="s">
        <v>142</v>
      </c>
      <c r="E353" s="39"/>
      <c r="F353" s="231" t="s">
        <v>586</v>
      </c>
      <c r="G353" s="39"/>
      <c r="H353" s="39"/>
      <c r="I353" s="232"/>
      <c r="J353" s="39"/>
      <c r="K353" s="39"/>
      <c r="L353" s="43"/>
      <c r="M353" s="233"/>
      <c r="N353" s="234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142</v>
      </c>
      <c r="AU353" s="16" t="s">
        <v>85</v>
      </c>
    </row>
    <row r="354" s="13" customFormat="1">
      <c r="A354" s="13"/>
      <c r="B354" s="235"/>
      <c r="C354" s="236"/>
      <c r="D354" s="230" t="s">
        <v>171</v>
      </c>
      <c r="E354" s="236"/>
      <c r="F354" s="238" t="s">
        <v>850</v>
      </c>
      <c r="G354" s="236"/>
      <c r="H354" s="239">
        <v>28.904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171</v>
      </c>
      <c r="AU354" s="245" t="s">
        <v>85</v>
      </c>
      <c r="AV354" s="13" t="s">
        <v>85</v>
      </c>
      <c r="AW354" s="13" t="s">
        <v>4</v>
      </c>
      <c r="AX354" s="13" t="s">
        <v>83</v>
      </c>
      <c r="AY354" s="245" t="s">
        <v>133</v>
      </c>
    </row>
    <row r="355" s="2" customFormat="1" ht="24.15" customHeight="1">
      <c r="A355" s="37"/>
      <c r="B355" s="38"/>
      <c r="C355" s="217" t="s">
        <v>568</v>
      </c>
      <c r="D355" s="217" t="s">
        <v>135</v>
      </c>
      <c r="E355" s="218" t="s">
        <v>590</v>
      </c>
      <c r="F355" s="219" t="s">
        <v>591</v>
      </c>
      <c r="G355" s="220" t="s">
        <v>192</v>
      </c>
      <c r="H355" s="221">
        <v>0.036999999999999998</v>
      </c>
      <c r="I355" s="222"/>
      <c r="J355" s="223">
        <f>ROUND(I355*H355,2)</f>
        <v>0</v>
      </c>
      <c r="K355" s="219" t="s">
        <v>139</v>
      </c>
      <c r="L355" s="43"/>
      <c r="M355" s="224" t="s">
        <v>1</v>
      </c>
      <c r="N355" s="225" t="s">
        <v>40</v>
      </c>
      <c r="O355" s="90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8" t="s">
        <v>557</v>
      </c>
      <c r="AT355" s="228" t="s">
        <v>135</v>
      </c>
      <c r="AU355" s="228" t="s">
        <v>85</v>
      </c>
      <c r="AY355" s="16" t="s">
        <v>133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6" t="s">
        <v>83</v>
      </c>
      <c r="BK355" s="229">
        <f>ROUND(I355*H355,2)</f>
        <v>0</v>
      </c>
      <c r="BL355" s="16" t="s">
        <v>557</v>
      </c>
      <c r="BM355" s="228" t="s">
        <v>851</v>
      </c>
    </row>
    <row r="356" s="2" customFormat="1">
      <c r="A356" s="37"/>
      <c r="B356" s="38"/>
      <c r="C356" s="39"/>
      <c r="D356" s="230" t="s">
        <v>142</v>
      </c>
      <c r="E356" s="39"/>
      <c r="F356" s="231" t="s">
        <v>593</v>
      </c>
      <c r="G356" s="39"/>
      <c r="H356" s="39"/>
      <c r="I356" s="232"/>
      <c r="J356" s="39"/>
      <c r="K356" s="39"/>
      <c r="L356" s="43"/>
      <c r="M356" s="233"/>
      <c r="N356" s="234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142</v>
      </c>
      <c r="AU356" s="16" t="s">
        <v>85</v>
      </c>
    </row>
    <row r="357" s="12" customFormat="1" ht="22.8" customHeight="1">
      <c r="A357" s="12"/>
      <c r="B357" s="201"/>
      <c r="C357" s="202"/>
      <c r="D357" s="203" t="s">
        <v>74</v>
      </c>
      <c r="E357" s="215" t="s">
        <v>722</v>
      </c>
      <c r="F357" s="215" t="s">
        <v>723</v>
      </c>
      <c r="G357" s="202"/>
      <c r="H357" s="202"/>
      <c r="I357" s="205"/>
      <c r="J357" s="216">
        <f>BK357</f>
        <v>0</v>
      </c>
      <c r="K357" s="202"/>
      <c r="L357" s="207"/>
      <c r="M357" s="208"/>
      <c r="N357" s="209"/>
      <c r="O357" s="209"/>
      <c r="P357" s="210">
        <f>SUM(P358:P360)</f>
        <v>0</v>
      </c>
      <c r="Q357" s="209"/>
      <c r="R357" s="210">
        <f>SUM(R358:R360)</f>
        <v>0</v>
      </c>
      <c r="S357" s="209"/>
      <c r="T357" s="211">
        <f>SUM(T358:T360)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2" t="s">
        <v>85</v>
      </c>
      <c r="AT357" s="213" t="s">
        <v>74</v>
      </c>
      <c r="AU357" s="213" t="s">
        <v>83</v>
      </c>
      <c r="AY357" s="212" t="s">
        <v>133</v>
      </c>
      <c r="BK357" s="214">
        <f>SUM(BK358:BK360)</f>
        <v>0</v>
      </c>
    </row>
    <row r="358" s="2" customFormat="1" ht="16.5" customHeight="1">
      <c r="A358" s="37"/>
      <c r="B358" s="38"/>
      <c r="C358" s="217" t="s">
        <v>574</v>
      </c>
      <c r="D358" s="217" t="s">
        <v>135</v>
      </c>
      <c r="E358" s="218" t="s">
        <v>724</v>
      </c>
      <c r="F358" s="219" t="s">
        <v>725</v>
      </c>
      <c r="G358" s="220" t="s">
        <v>726</v>
      </c>
      <c r="H358" s="221">
        <v>1</v>
      </c>
      <c r="I358" s="222"/>
      <c r="J358" s="223">
        <f>ROUND(I358*H358,2)</f>
        <v>0</v>
      </c>
      <c r="K358" s="219" t="s">
        <v>1</v>
      </c>
      <c r="L358" s="43"/>
      <c r="M358" s="224" t="s">
        <v>1</v>
      </c>
      <c r="N358" s="225" t="s">
        <v>40</v>
      </c>
      <c r="O358" s="90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8" t="s">
        <v>557</v>
      </c>
      <c r="AT358" s="228" t="s">
        <v>135</v>
      </c>
      <c r="AU358" s="228" t="s">
        <v>85</v>
      </c>
      <c r="AY358" s="16" t="s">
        <v>133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6" t="s">
        <v>83</v>
      </c>
      <c r="BK358" s="229">
        <f>ROUND(I358*H358,2)</f>
        <v>0</v>
      </c>
      <c r="BL358" s="16" t="s">
        <v>557</v>
      </c>
      <c r="BM358" s="228" t="s">
        <v>852</v>
      </c>
    </row>
    <row r="359" s="2" customFormat="1">
      <c r="A359" s="37"/>
      <c r="B359" s="38"/>
      <c r="C359" s="39"/>
      <c r="D359" s="230" t="s">
        <v>142</v>
      </c>
      <c r="E359" s="39"/>
      <c r="F359" s="231" t="s">
        <v>725</v>
      </c>
      <c r="G359" s="39"/>
      <c r="H359" s="39"/>
      <c r="I359" s="232"/>
      <c r="J359" s="39"/>
      <c r="K359" s="39"/>
      <c r="L359" s="43"/>
      <c r="M359" s="233"/>
      <c r="N359" s="234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142</v>
      </c>
      <c r="AU359" s="16" t="s">
        <v>85</v>
      </c>
    </row>
    <row r="360" s="2" customFormat="1">
      <c r="A360" s="37"/>
      <c r="B360" s="38"/>
      <c r="C360" s="39"/>
      <c r="D360" s="230" t="s">
        <v>209</v>
      </c>
      <c r="E360" s="39"/>
      <c r="F360" s="267" t="s">
        <v>853</v>
      </c>
      <c r="G360" s="39"/>
      <c r="H360" s="39"/>
      <c r="I360" s="232"/>
      <c r="J360" s="39"/>
      <c r="K360" s="39"/>
      <c r="L360" s="43"/>
      <c r="M360" s="268"/>
      <c r="N360" s="269"/>
      <c r="O360" s="270"/>
      <c r="P360" s="270"/>
      <c r="Q360" s="270"/>
      <c r="R360" s="270"/>
      <c r="S360" s="270"/>
      <c r="T360" s="27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209</v>
      </c>
      <c r="AU360" s="16" t="s">
        <v>85</v>
      </c>
    </row>
    <row r="361" s="2" customFormat="1" ht="6.96" customHeight="1">
      <c r="A361" s="37"/>
      <c r="B361" s="65"/>
      <c r="C361" s="66"/>
      <c r="D361" s="66"/>
      <c r="E361" s="66"/>
      <c r="F361" s="66"/>
      <c r="G361" s="66"/>
      <c r="H361" s="66"/>
      <c r="I361" s="66"/>
      <c r="J361" s="66"/>
      <c r="K361" s="66"/>
      <c r="L361" s="43"/>
      <c r="M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</row>
  </sheetData>
  <sheetProtection sheet="1" autoFilter="0" formatColumns="0" formatRows="0" objects="1" scenarios="1" spinCount="100000" saltValue="YZ13TdNrfP4Riw85RISr+ePTy3uVbDwime1WKI+0Z0frVA1OWilvt++KGWrW+JvTyUmCOu25XqXEcy04d4LIFw==" hashValue="O6gwqKSmCLQrZNTZJ3vFnMKqnk27/YkUkWt9q5KVi6N0fOgEstA8ZgGMKh/lzBsKtHNRv2k8p0kNMMYs7bInYQ==" algorithmName="SHA-512" password="CC35"/>
  <autoFilter ref="C127:K36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mostků Šluknov v Císařském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ROUND((SUM(BE127:BE356)),  2)</f>
        <v>0</v>
      </c>
      <c r="G33" s="37"/>
      <c r="H33" s="37"/>
      <c r="I33" s="154">
        <v>0.20999999999999999</v>
      </c>
      <c r="J33" s="153">
        <f>ROUND(((SUM(BE127:BE356))*I33),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ROUND((SUM(BF127:BF356)),  2)</f>
        <v>0</v>
      </c>
      <c r="G34" s="37"/>
      <c r="H34" s="37"/>
      <c r="I34" s="154">
        <v>0.14999999999999999</v>
      </c>
      <c r="J34" s="153">
        <f>ROUND(((SUM(BF127:BF356))*I34),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ROUND((SUM(BG127:BG356)),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ROUND((SUM(BH127:BH356)),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ROUND((SUM(BI127:BI356)),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mostků Šluknov v Císařském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SO 204 C-M-10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8"/>
      <c r="C97" s="179"/>
      <c r="D97" s="180" t="s">
        <v>106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108</v>
      </c>
      <c r="E99" s="187"/>
      <c r="F99" s="187"/>
      <c r="G99" s="187"/>
      <c r="H99" s="187"/>
      <c r="I99" s="187"/>
      <c r="J99" s="188">
        <f>J171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109</v>
      </c>
      <c r="E100" s="187"/>
      <c r="F100" s="187"/>
      <c r="G100" s="187"/>
      <c r="H100" s="187"/>
      <c r="I100" s="187"/>
      <c r="J100" s="188">
        <f>J204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110</v>
      </c>
      <c r="E101" s="187"/>
      <c r="F101" s="187"/>
      <c r="G101" s="187"/>
      <c r="H101" s="187"/>
      <c r="I101" s="187"/>
      <c r="J101" s="188">
        <f>J234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111</v>
      </c>
      <c r="E102" s="187"/>
      <c r="F102" s="187"/>
      <c r="G102" s="187"/>
      <c r="H102" s="187"/>
      <c r="I102" s="187"/>
      <c r="J102" s="188">
        <f>J268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113</v>
      </c>
      <c r="E103" s="187"/>
      <c r="F103" s="187"/>
      <c r="G103" s="187"/>
      <c r="H103" s="187"/>
      <c r="I103" s="187"/>
      <c r="J103" s="188">
        <f>J279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114</v>
      </c>
      <c r="E104" s="187"/>
      <c r="F104" s="187"/>
      <c r="G104" s="187"/>
      <c r="H104" s="187"/>
      <c r="I104" s="187"/>
      <c r="J104" s="188">
        <f>J323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115</v>
      </c>
      <c r="E105" s="187"/>
      <c r="F105" s="187"/>
      <c r="G105" s="187"/>
      <c r="H105" s="187"/>
      <c r="I105" s="187"/>
      <c r="J105" s="188">
        <f>J329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116</v>
      </c>
      <c r="E106" s="181"/>
      <c r="F106" s="181"/>
      <c r="G106" s="181"/>
      <c r="H106" s="181"/>
      <c r="I106" s="181"/>
      <c r="J106" s="182">
        <f>J332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117</v>
      </c>
      <c r="E107" s="187"/>
      <c r="F107" s="187"/>
      <c r="G107" s="187"/>
      <c r="H107" s="187"/>
      <c r="I107" s="187"/>
      <c r="J107" s="188">
        <f>J333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Oprava mostků Šluknov v Císařském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99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04 - SO 204 C-M-10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7. 2. 2022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Město Šluknov</v>
      </c>
      <c r="G123" s="39"/>
      <c r="H123" s="39"/>
      <c r="I123" s="31" t="s">
        <v>30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32</v>
      </c>
      <c r="J124" s="35" t="str">
        <f>E24</f>
        <v>J. Nešněra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119</v>
      </c>
      <c r="D126" s="193" t="s">
        <v>60</v>
      </c>
      <c r="E126" s="193" t="s">
        <v>56</v>
      </c>
      <c r="F126" s="193" t="s">
        <v>57</v>
      </c>
      <c r="G126" s="193" t="s">
        <v>120</v>
      </c>
      <c r="H126" s="193" t="s">
        <v>121</v>
      </c>
      <c r="I126" s="193" t="s">
        <v>122</v>
      </c>
      <c r="J126" s="193" t="s">
        <v>103</v>
      </c>
      <c r="K126" s="194" t="s">
        <v>123</v>
      </c>
      <c r="L126" s="195"/>
      <c r="M126" s="99" t="s">
        <v>1</v>
      </c>
      <c r="N126" s="100" t="s">
        <v>39</v>
      </c>
      <c r="O126" s="100" t="s">
        <v>124</v>
      </c>
      <c r="P126" s="100" t="s">
        <v>125</v>
      </c>
      <c r="Q126" s="100" t="s">
        <v>126</v>
      </c>
      <c r="R126" s="100" t="s">
        <v>127</v>
      </c>
      <c r="S126" s="100" t="s">
        <v>128</v>
      </c>
      <c r="T126" s="101" t="s">
        <v>129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130</v>
      </c>
      <c r="D127" s="39"/>
      <c r="E127" s="39"/>
      <c r="F127" s="39"/>
      <c r="G127" s="39"/>
      <c r="H127" s="39"/>
      <c r="I127" s="39"/>
      <c r="J127" s="196">
        <f>BK127</f>
        <v>0</v>
      </c>
      <c r="K127" s="39"/>
      <c r="L127" s="43"/>
      <c r="M127" s="102"/>
      <c r="N127" s="197"/>
      <c r="O127" s="103"/>
      <c r="P127" s="198">
        <f>P128+P332</f>
        <v>0</v>
      </c>
      <c r="Q127" s="103"/>
      <c r="R127" s="198">
        <f>R128+R332</f>
        <v>126.45129372</v>
      </c>
      <c r="S127" s="103"/>
      <c r="T127" s="199">
        <f>T128+T332</f>
        <v>132.0966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74</v>
      </c>
      <c r="AU127" s="16" t="s">
        <v>105</v>
      </c>
      <c r="BK127" s="200">
        <f>BK128+BK332</f>
        <v>0</v>
      </c>
    </row>
    <row r="128" s="12" customFormat="1" ht="25.92" customHeight="1">
      <c r="A128" s="12"/>
      <c r="B128" s="201"/>
      <c r="C128" s="202"/>
      <c r="D128" s="203" t="s">
        <v>74</v>
      </c>
      <c r="E128" s="204" t="s">
        <v>131</v>
      </c>
      <c r="F128" s="204" t="s">
        <v>132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P129+P171+P204+P234+P268+P279+P323+P329</f>
        <v>0</v>
      </c>
      <c r="Q128" s="209"/>
      <c r="R128" s="210">
        <f>R129+R171+R204+R234+R268+R279+R323+R329</f>
        <v>126.38414906</v>
      </c>
      <c r="S128" s="209"/>
      <c r="T128" s="211">
        <f>T129+T171+T204+T234+T268+T279+T323+T329</f>
        <v>132.0966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83</v>
      </c>
      <c r="AT128" s="213" t="s">
        <v>74</v>
      </c>
      <c r="AU128" s="213" t="s">
        <v>75</v>
      </c>
      <c r="AY128" s="212" t="s">
        <v>133</v>
      </c>
      <c r="BK128" s="214">
        <f>BK129+BK171+BK204+BK234+BK268+BK279+BK323+BK329</f>
        <v>0</v>
      </c>
    </row>
    <row r="129" s="12" customFormat="1" ht="22.8" customHeight="1">
      <c r="A129" s="12"/>
      <c r="B129" s="201"/>
      <c r="C129" s="202"/>
      <c r="D129" s="203" t="s">
        <v>74</v>
      </c>
      <c r="E129" s="215" t="s">
        <v>83</v>
      </c>
      <c r="F129" s="215" t="s">
        <v>134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SUM(P130:P170)</f>
        <v>0</v>
      </c>
      <c r="Q129" s="209"/>
      <c r="R129" s="210">
        <f>SUM(R130:R170)</f>
        <v>91.829760000000007</v>
      </c>
      <c r="S129" s="209"/>
      <c r="T129" s="211">
        <f>SUM(T130:T170)</f>
        <v>40.039999999999999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83</v>
      </c>
      <c r="AT129" s="213" t="s">
        <v>74</v>
      </c>
      <c r="AU129" s="213" t="s">
        <v>83</v>
      </c>
      <c r="AY129" s="212" t="s">
        <v>133</v>
      </c>
      <c r="BK129" s="214">
        <f>SUM(BK130:BK170)</f>
        <v>0</v>
      </c>
    </row>
    <row r="130" s="2" customFormat="1" ht="24.15" customHeight="1">
      <c r="A130" s="37"/>
      <c r="B130" s="38"/>
      <c r="C130" s="217" t="s">
        <v>83</v>
      </c>
      <c r="D130" s="217" t="s">
        <v>135</v>
      </c>
      <c r="E130" s="218" t="s">
        <v>136</v>
      </c>
      <c r="F130" s="219" t="s">
        <v>137</v>
      </c>
      <c r="G130" s="220" t="s">
        <v>138</v>
      </c>
      <c r="H130" s="221">
        <v>77</v>
      </c>
      <c r="I130" s="222"/>
      <c r="J130" s="223">
        <f>ROUND(I130*H130,2)</f>
        <v>0</v>
      </c>
      <c r="K130" s="219" t="s">
        <v>139</v>
      </c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0.29999999999999999</v>
      </c>
      <c r="T130" s="227">
        <f>S130*H130</f>
        <v>23.099999999999998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140</v>
      </c>
      <c r="AT130" s="228" t="s">
        <v>135</v>
      </c>
      <c r="AU130" s="228" t="s">
        <v>85</v>
      </c>
      <c r="AY130" s="16" t="s">
        <v>133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83</v>
      </c>
      <c r="BK130" s="229">
        <f>ROUND(I130*H130,2)</f>
        <v>0</v>
      </c>
      <c r="BL130" s="16" t="s">
        <v>140</v>
      </c>
      <c r="BM130" s="228" t="s">
        <v>855</v>
      </c>
    </row>
    <row r="131" s="2" customFormat="1">
      <c r="A131" s="37"/>
      <c r="B131" s="38"/>
      <c r="C131" s="39"/>
      <c r="D131" s="230" t="s">
        <v>142</v>
      </c>
      <c r="E131" s="39"/>
      <c r="F131" s="231" t="s">
        <v>143</v>
      </c>
      <c r="G131" s="39"/>
      <c r="H131" s="39"/>
      <c r="I131" s="232"/>
      <c r="J131" s="39"/>
      <c r="K131" s="39"/>
      <c r="L131" s="43"/>
      <c r="M131" s="233"/>
      <c r="N131" s="234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142</v>
      </c>
      <c r="AU131" s="16" t="s">
        <v>85</v>
      </c>
    </row>
    <row r="132" s="13" customFormat="1">
      <c r="A132" s="13"/>
      <c r="B132" s="235"/>
      <c r="C132" s="236"/>
      <c r="D132" s="230" t="s">
        <v>171</v>
      </c>
      <c r="E132" s="237" t="s">
        <v>1</v>
      </c>
      <c r="F132" s="238" t="s">
        <v>856</v>
      </c>
      <c r="G132" s="236"/>
      <c r="H132" s="239">
        <v>47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171</v>
      </c>
      <c r="AU132" s="245" t="s">
        <v>85</v>
      </c>
      <c r="AV132" s="13" t="s">
        <v>85</v>
      </c>
      <c r="AW132" s="13" t="s">
        <v>31</v>
      </c>
      <c r="AX132" s="13" t="s">
        <v>75</v>
      </c>
      <c r="AY132" s="245" t="s">
        <v>133</v>
      </c>
    </row>
    <row r="133" s="13" customFormat="1">
      <c r="A133" s="13"/>
      <c r="B133" s="235"/>
      <c r="C133" s="236"/>
      <c r="D133" s="230" t="s">
        <v>171</v>
      </c>
      <c r="E133" s="237" t="s">
        <v>1</v>
      </c>
      <c r="F133" s="238" t="s">
        <v>315</v>
      </c>
      <c r="G133" s="236"/>
      <c r="H133" s="239">
        <v>30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171</v>
      </c>
      <c r="AU133" s="245" t="s">
        <v>85</v>
      </c>
      <c r="AV133" s="13" t="s">
        <v>85</v>
      </c>
      <c r="AW133" s="13" t="s">
        <v>31</v>
      </c>
      <c r="AX133" s="13" t="s">
        <v>75</v>
      </c>
      <c r="AY133" s="245" t="s">
        <v>133</v>
      </c>
    </row>
    <row r="134" s="14" customFormat="1">
      <c r="A134" s="14"/>
      <c r="B134" s="246"/>
      <c r="C134" s="247"/>
      <c r="D134" s="230" t="s">
        <v>171</v>
      </c>
      <c r="E134" s="248" t="s">
        <v>1</v>
      </c>
      <c r="F134" s="249" t="s">
        <v>175</v>
      </c>
      <c r="G134" s="247"/>
      <c r="H134" s="250">
        <v>77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171</v>
      </c>
      <c r="AU134" s="256" t="s">
        <v>85</v>
      </c>
      <c r="AV134" s="14" t="s">
        <v>140</v>
      </c>
      <c r="AW134" s="14" t="s">
        <v>31</v>
      </c>
      <c r="AX134" s="14" t="s">
        <v>83</v>
      </c>
      <c r="AY134" s="256" t="s">
        <v>133</v>
      </c>
    </row>
    <row r="135" s="2" customFormat="1" ht="24.15" customHeight="1">
      <c r="A135" s="37"/>
      <c r="B135" s="38"/>
      <c r="C135" s="217" t="s">
        <v>85</v>
      </c>
      <c r="D135" s="217" t="s">
        <v>135</v>
      </c>
      <c r="E135" s="218" t="s">
        <v>144</v>
      </c>
      <c r="F135" s="219" t="s">
        <v>145</v>
      </c>
      <c r="G135" s="220" t="s">
        <v>138</v>
      </c>
      <c r="H135" s="221">
        <v>77</v>
      </c>
      <c r="I135" s="222"/>
      <c r="J135" s="223">
        <f>ROUND(I135*H135,2)</f>
        <v>0</v>
      </c>
      <c r="K135" s="219" t="s">
        <v>139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0.22</v>
      </c>
      <c r="T135" s="227">
        <f>S135*H135</f>
        <v>16.940000000000001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140</v>
      </c>
      <c r="AT135" s="228" t="s">
        <v>135</v>
      </c>
      <c r="AU135" s="228" t="s">
        <v>85</v>
      </c>
      <c r="AY135" s="16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140</v>
      </c>
      <c r="BM135" s="228" t="s">
        <v>857</v>
      </c>
    </row>
    <row r="136" s="2" customFormat="1">
      <c r="A136" s="37"/>
      <c r="B136" s="38"/>
      <c r="C136" s="39"/>
      <c r="D136" s="230" t="s">
        <v>142</v>
      </c>
      <c r="E136" s="39"/>
      <c r="F136" s="231" t="s">
        <v>147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142</v>
      </c>
      <c r="AU136" s="16" t="s">
        <v>85</v>
      </c>
    </row>
    <row r="137" s="2" customFormat="1" ht="16.5" customHeight="1">
      <c r="A137" s="37"/>
      <c r="B137" s="38"/>
      <c r="C137" s="217" t="s">
        <v>148</v>
      </c>
      <c r="D137" s="217" t="s">
        <v>135</v>
      </c>
      <c r="E137" s="218" t="s">
        <v>149</v>
      </c>
      <c r="F137" s="219" t="s">
        <v>150</v>
      </c>
      <c r="G137" s="220" t="s">
        <v>151</v>
      </c>
      <c r="H137" s="221">
        <v>12</v>
      </c>
      <c r="I137" s="222"/>
      <c r="J137" s="223">
        <f>ROUND(I137*H137,2)</f>
        <v>0</v>
      </c>
      <c r="K137" s="219" t="s">
        <v>139</v>
      </c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0.026980000000000001</v>
      </c>
      <c r="R137" s="226">
        <f>Q137*H137</f>
        <v>0.32375999999999999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140</v>
      </c>
      <c r="AT137" s="228" t="s">
        <v>135</v>
      </c>
      <c r="AU137" s="228" t="s">
        <v>85</v>
      </c>
      <c r="AY137" s="16" t="s">
        <v>133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83</v>
      </c>
      <c r="BK137" s="229">
        <f>ROUND(I137*H137,2)</f>
        <v>0</v>
      </c>
      <c r="BL137" s="16" t="s">
        <v>140</v>
      </c>
      <c r="BM137" s="228" t="s">
        <v>858</v>
      </c>
    </row>
    <row r="138" s="2" customFormat="1">
      <c r="A138" s="37"/>
      <c r="B138" s="38"/>
      <c r="C138" s="39"/>
      <c r="D138" s="230" t="s">
        <v>142</v>
      </c>
      <c r="E138" s="39"/>
      <c r="F138" s="231" t="s">
        <v>153</v>
      </c>
      <c r="G138" s="39"/>
      <c r="H138" s="39"/>
      <c r="I138" s="232"/>
      <c r="J138" s="39"/>
      <c r="K138" s="39"/>
      <c r="L138" s="43"/>
      <c r="M138" s="233"/>
      <c r="N138" s="23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142</v>
      </c>
      <c r="AU138" s="16" t="s">
        <v>85</v>
      </c>
    </row>
    <row r="139" s="2" customFormat="1" ht="24.15" customHeight="1">
      <c r="A139" s="37"/>
      <c r="B139" s="38"/>
      <c r="C139" s="217" t="s">
        <v>140</v>
      </c>
      <c r="D139" s="217" t="s">
        <v>135</v>
      </c>
      <c r="E139" s="218" t="s">
        <v>154</v>
      </c>
      <c r="F139" s="219" t="s">
        <v>155</v>
      </c>
      <c r="G139" s="220" t="s">
        <v>156</v>
      </c>
      <c r="H139" s="221">
        <v>200</v>
      </c>
      <c r="I139" s="222"/>
      <c r="J139" s="223">
        <f>ROUND(I139*H139,2)</f>
        <v>0</v>
      </c>
      <c r="K139" s="219" t="s">
        <v>139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3.0000000000000001E-05</v>
      </c>
      <c r="R139" s="226">
        <f>Q139*H139</f>
        <v>0.0060000000000000001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140</v>
      </c>
      <c r="AT139" s="228" t="s">
        <v>135</v>
      </c>
      <c r="AU139" s="228" t="s">
        <v>85</v>
      </c>
      <c r="AY139" s="16" t="s">
        <v>133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83</v>
      </c>
      <c r="BK139" s="229">
        <f>ROUND(I139*H139,2)</f>
        <v>0</v>
      </c>
      <c r="BL139" s="16" t="s">
        <v>140</v>
      </c>
      <c r="BM139" s="228" t="s">
        <v>859</v>
      </c>
    </row>
    <row r="140" s="2" customFormat="1">
      <c r="A140" s="37"/>
      <c r="B140" s="38"/>
      <c r="C140" s="39"/>
      <c r="D140" s="230" t="s">
        <v>142</v>
      </c>
      <c r="E140" s="39"/>
      <c r="F140" s="231" t="s">
        <v>158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142</v>
      </c>
      <c r="AU140" s="16" t="s">
        <v>85</v>
      </c>
    </row>
    <row r="141" s="2" customFormat="1" ht="24.15" customHeight="1">
      <c r="A141" s="37"/>
      <c r="B141" s="38"/>
      <c r="C141" s="217" t="s">
        <v>159</v>
      </c>
      <c r="D141" s="217" t="s">
        <v>135</v>
      </c>
      <c r="E141" s="218" t="s">
        <v>160</v>
      </c>
      <c r="F141" s="219" t="s">
        <v>161</v>
      </c>
      <c r="G141" s="220" t="s">
        <v>162</v>
      </c>
      <c r="H141" s="221">
        <v>60</v>
      </c>
      <c r="I141" s="222"/>
      <c r="J141" s="223">
        <f>ROUND(I141*H141,2)</f>
        <v>0</v>
      </c>
      <c r="K141" s="219" t="s">
        <v>139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140</v>
      </c>
      <c r="AT141" s="228" t="s">
        <v>135</v>
      </c>
      <c r="AU141" s="228" t="s">
        <v>85</v>
      </c>
      <c r="AY141" s="16" t="s">
        <v>133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140</v>
      </c>
      <c r="BM141" s="228" t="s">
        <v>860</v>
      </c>
    </row>
    <row r="142" s="2" customFormat="1">
      <c r="A142" s="37"/>
      <c r="B142" s="38"/>
      <c r="C142" s="39"/>
      <c r="D142" s="230" t="s">
        <v>142</v>
      </c>
      <c r="E142" s="39"/>
      <c r="F142" s="231" t="s">
        <v>164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142</v>
      </c>
      <c r="AU142" s="16" t="s">
        <v>85</v>
      </c>
    </row>
    <row r="143" s="2" customFormat="1" ht="33" customHeight="1">
      <c r="A143" s="37"/>
      <c r="B143" s="38"/>
      <c r="C143" s="217" t="s">
        <v>165</v>
      </c>
      <c r="D143" s="217" t="s">
        <v>135</v>
      </c>
      <c r="E143" s="218" t="s">
        <v>166</v>
      </c>
      <c r="F143" s="219" t="s">
        <v>167</v>
      </c>
      <c r="G143" s="220" t="s">
        <v>168</v>
      </c>
      <c r="H143" s="221">
        <v>79.150000000000006</v>
      </c>
      <c r="I143" s="222"/>
      <c r="J143" s="223">
        <f>ROUND(I143*H143,2)</f>
        <v>0</v>
      </c>
      <c r="K143" s="219" t="s">
        <v>139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140</v>
      </c>
      <c r="AT143" s="228" t="s">
        <v>135</v>
      </c>
      <c r="AU143" s="228" t="s">
        <v>85</v>
      </c>
      <c r="AY143" s="16" t="s">
        <v>133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140</v>
      </c>
      <c r="BM143" s="228" t="s">
        <v>861</v>
      </c>
    </row>
    <row r="144" s="2" customFormat="1">
      <c r="A144" s="37"/>
      <c r="B144" s="38"/>
      <c r="C144" s="39"/>
      <c r="D144" s="230" t="s">
        <v>142</v>
      </c>
      <c r="E144" s="39"/>
      <c r="F144" s="231" t="s">
        <v>170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142</v>
      </c>
      <c r="AU144" s="16" t="s">
        <v>85</v>
      </c>
    </row>
    <row r="145" s="13" customFormat="1">
      <c r="A145" s="13"/>
      <c r="B145" s="235"/>
      <c r="C145" s="236"/>
      <c r="D145" s="230" t="s">
        <v>171</v>
      </c>
      <c r="E145" s="237" t="s">
        <v>1</v>
      </c>
      <c r="F145" s="238" t="s">
        <v>862</v>
      </c>
      <c r="G145" s="236"/>
      <c r="H145" s="239">
        <v>26.390000000000001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171</v>
      </c>
      <c r="AU145" s="245" t="s">
        <v>85</v>
      </c>
      <c r="AV145" s="13" t="s">
        <v>85</v>
      </c>
      <c r="AW145" s="13" t="s">
        <v>31</v>
      </c>
      <c r="AX145" s="13" t="s">
        <v>75</v>
      </c>
      <c r="AY145" s="245" t="s">
        <v>133</v>
      </c>
    </row>
    <row r="146" s="13" customFormat="1">
      <c r="A146" s="13"/>
      <c r="B146" s="235"/>
      <c r="C146" s="236"/>
      <c r="D146" s="230" t="s">
        <v>171</v>
      </c>
      <c r="E146" s="237" t="s">
        <v>1</v>
      </c>
      <c r="F146" s="238" t="s">
        <v>863</v>
      </c>
      <c r="G146" s="236"/>
      <c r="H146" s="239">
        <v>37.700000000000003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171</v>
      </c>
      <c r="AU146" s="245" t="s">
        <v>85</v>
      </c>
      <c r="AV146" s="13" t="s">
        <v>85</v>
      </c>
      <c r="AW146" s="13" t="s">
        <v>31</v>
      </c>
      <c r="AX146" s="13" t="s">
        <v>75</v>
      </c>
      <c r="AY146" s="245" t="s">
        <v>133</v>
      </c>
    </row>
    <row r="147" s="13" customFormat="1">
      <c r="A147" s="13"/>
      <c r="B147" s="235"/>
      <c r="C147" s="236"/>
      <c r="D147" s="230" t="s">
        <v>171</v>
      </c>
      <c r="E147" s="237" t="s">
        <v>1</v>
      </c>
      <c r="F147" s="238" t="s">
        <v>864</v>
      </c>
      <c r="G147" s="236"/>
      <c r="H147" s="239">
        <v>15.060000000000001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171</v>
      </c>
      <c r="AU147" s="245" t="s">
        <v>85</v>
      </c>
      <c r="AV147" s="13" t="s">
        <v>85</v>
      </c>
      <c r="AW147" s="13" t="s">
        <v>31</v>
      </c>
      <c r="AX147" s="13" t="s">
        <v>75</v>
      </c>
      <c r="AY147" s="245" t="s">
        <v>133</v>
      </c>
    </row>
    <row r="148" s="14" customFormat="1">
      <c r="A148" s="14"/>
      <c r="B148" s="246"/>
      <c r="C148" s="247"/>
      <c r="D148" s="230" t="s">
        <v>171</v>
      </c>
      <c r="E148" s="248" t="s">
        <v>1</v>
      </c>
      <c r="F148" s="249" t="s">
        <v>175</v>
      </c>
      <c r="G148" s="247"/>
      <c r="H148" s="250">
        <v>79.150000000000006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171</v>
      </c>
      <c r="AU148" s="256" t="s">
        <v>85</v>
      </c>
      <c r="AV148" s="14" t="s">
        <v>140</v>
      </c>
      <c r="AW148" s="14" t="s">
        <v>31</v>
      </c>
      <c r="AX148" s="14" t="s">
        <v>83</v>
      </c>
      <c r="AY148" s="256" t="s">
        <v>133</v>
      </c>
    </row>
    <row r="149" s="2" customFormat="1" ht="33" customHeight="1">
      <c r="A149" s="37"/>
      <c r="B149" s="38"/>
      <c r="C149" s="217" t="s">
        <v>176</v>
      </c>
      <c r="D149" s="217" t="s">
        <v>135</v>
      </c>
      <c r="E149" s="218" t="s">
        <v>177</v>
      </c>
      <c r="F149" s="219" t="s">
        <v>178</v>
      </c>
      <c r="G149" s="220" t="s">
        <v>168</v>
      </c>
      <c r="H149" s="221">
        <v>5.4000000000000004</v>
      </c>
      <c r="I149" s="222"/>
      <c r="J149" s="223">
        <f>ROUND(I149*H149,2)</f>
        <v>0</v>
      </c>
      <c r="K149" s="219" t="s">
        <v>139</v>
      </c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140</v>
      </c>
      <c r="AT149" s="228" t="s">
        <v>135</v>
      </c>
      <c r="AU149" s="228" t="s">
        <v>85</v>
      </c>
      <c r="AY149" s="16" t="s">
        <v>133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140</v>
      </c>
      <c r="BM149" s="228" t="s">
        <v>865</v>
      </c>
    </row>
    <row r="150" s="2" customFormat="1">
      <c r="A150" s="37"/>
      <c r="B150" s="38"/>
      <c r="C150" s="39"/>
      <c r="D150" s="230" t="s">
        <v>142</v>
      </c>
      <c r="E150" s="39"/>
      <c r="F150" s="231" t="s">
        <v>180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142</v>
      </c>
      <c r="AU150" s="16" t="s">
        <v>85</v>
      </c>
    </row>
    <row r="151" s="13" customFormat="1">
      <c r="A151" s="13"/>
      <c r="B151" s="235"/>
      <c r="C151" s="236"/>
      <c r="D151" s="230" t="s">
        <v>171</v>
      </c>
      <c r="E151" s="237" t="s">
        <v>1</v>
      </c>
      <c r="F151" s="238" t="s">
        <v>866</v>
      </c>
      <c r="G151" s="236"/>
      <c r="H151" s="239">
        <v>5.4000000000000004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171</v>
      </c>
      <c r="AU151" s="245" t="s">
        <v>85</v>
      </c>
      <c r="AV151" s="13" t="s">
        <v>85</v>
      </c>
      <c r="AW151" s="13" t="s">
        <v>31</v>
      </c>
      <c r="AX151" s="13" t="s">
        <v>83</v>
      </c>
      <c r="AY151" s="245" t="s">
        <v>133</v>
      </c>
    </row>
    <row r="152" s="2" customFormat="1" ht="21.75" customHeight="1">
      <c r="A152" s="37"/>
      <c r="B152" s="38"/>
      <c r="C152" s="217" t="s">
        <v>182</v>
      </c>
      <c r="D152" s="217" t="s">
        <v>135</v>
      </c>
      <c r="E152" s="218" t="s">
        <v>183</v>
      </c>
      <c r="F152" s="219" t="s">
        <v>184</v>
      </c>
      <c r="G152" s="220" t="s">
        <v>168</v>
      </c>
      <c r="H152" s="221">
        <v>3</v>
      </c>
      <c r="I152" s="222"/>
      <c r="J152" s="223">
        <f>ROUND(I152*H152,2)</f>
        <v>0</v>
      </c>
      <c r="K152" s="219" t="s">
        <v>139</v>
      </c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140</v>
      </c>
      <c r="AT152" s="228" t="s">
        <v>135</v>
      </c>
      <c r="AU152" s="228" t="s">
        <v>85</v>
      </c>
      <c r="AY152" s="16" t="s">
        <v>133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83</v>
      </c>
      <c r="BK152" s="229">
        <f>ROUND(I152*H152,2)</f>
        <v>0</v>
      </c>
      <c r="BL152" s="16" t="s">
        <v>140</v>
      </c>
      <c r="BM152" s="228" t="s">
        <v>867</v>
      </c>
    </row>
    <row r="153" s="2" customFormat="1">
      <c r="A153" s="37"/>
      <c r="B153" s="38"/>
      <c r="C153" s="39"/>
      <c r="D153" s="230" t="s">
        <v>142</v>
      </c>
      <c r="E153" s="39"/>
      <c r="F153" s="231" t="s">
        <v>186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142</v>
      </c>
      <c r="AU153" s="16" t="s">
        <v>85</v>
      </c>
    </row>
    <row r="154" s="2" customFormat="1" ht="16.5" customHeight="1">
      <c r="A154" s="37"/>
      <c r="B154" s="38"/>
      <c r="C154" s="257" t="s">
        <v>188</v>
      </c>
      <c r="D154" s="257" t="s">
        <v>189</v>
      </c>
      <c r="E154" s="258" t="s">
        <v>190</v>
      </c>
      <c r="F154" s="259" t="s">
        <v>191</v>
      </c>
      <c r="G154" s="260" t="s">
        <v>192</v>
      </c>
      <c r="H154" s="261">
        <v>6.2999999999999998</v>
      </c>
      <c r="I154" s="262"/>
      <c r="J154" s="263">
        <f>ROUND(I154*H154,2)</f>
        <v>0</v>
      </c>
      <c r="K154" s="259" t="s">
        <v>139</v>
      </c>
      <c r="L154" s="264"/>
      <c r="M154" s="265" t="s">
        <v>1</v>
      </c>
      <c r="N154" s="266" t="s">
        <v>40</v>
      </c>
      <c r="O154" s="90"/>
      <c r="P154" s="226">
        <f>O154*H154</f>
        <v>0</v>
      </c>
      <c r="Q154" s="226">
        <v>1</v>
      </c>
      <c r="R154" s="226">
        <f>Q154*H154</f>
        <v>6.2999999999999998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182</v>
      </c>
      <c r="AT154" s="228" t="s">
        <v>189</v>
      </c>
      <c r="AU154" s="228" t="s">
        <v>85</v>
      </c>
      <c r="AY154" s="16" t="s">
        <v>133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83</v>
      </c>
      <c r="BK154" s="229">
        <f>ROUND(I154*H154,2)</f>
        <v>0</v>
      </c>
      <c r="BL154" s="16" t="s">
        <v>140</v>
      </c>
      <c r="BM154" s="228" t="s">
        <v>868</v>
      </c>
    </row>
    <row r="155" s="2" customFormat="1">
      <c r="A155" s="37"/>
      <c r="B155" s="38"/>
      <c r="C155" s="39"/>
      <c r="D155" s="230" t="s">
        <v>142</v>
      </c>
      <c r="E155" s="39"/>
      <c r="F155" s="231" t="s">
        <v>191</v>
      </c>
      <c r="G155" s="39"/>
      <c r="H155" s="39"/>
      <c r="I155" s="232"/>
      <c r="J155" s="39"/>
      <c r="K155" s="39"/>
      <c r="L155" s="43"/>
      <c r="M155" s="233"/>
      <c r="N155" s="23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142</v>
      </c>
      <c r="AU155" s="16" t="s">
        <v>85</v>
      </c>
    </row>
    <row r="156" s="13" customFormat="1">
      <c r="A156" s="13"/>
      <c r="B156" s="235"/>
      <c r="C156" s="236"/>
      <c r="D156" s="230" t="s">
        <v>171</v>
      </c>
      <c r="E156" s="236"/>
      <c r="F156" s="238" t="s">
        <v>746</v>
      </c>
      <c r="G156" s="236"/>
      <c r="H156" s="239">
        <v>6.2999999999999998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171</v>
      </c>
      <c r="AU156" s="245" t="s">
        <v>85</v>
      </c>
      <c r="AV156" s="13" t="s">
        <v>85</v>
      </c>
      <c r="AW156" s="13" t="s">
        <v>4</v>
      </c>
      <c r="AX156" s="13" t="s">
        <v>83</v>
      </c>
      <c r="AY156" s="245" t="s">
        <v>133</v>
      </c>
    </row>
    <row r="157" s="2" customFormat="1" ht="24.15" customHeight="1">
      <c r="A157" s="37"/>
      <c r="B157" s="38"/>
      <c r="C157" s="217" t="s">
        <v>195</v>
      </c>
      <c r="D157" s="217" t="s">
        <v>135</v>
      </c>
      <c r="E157" s="218" t="s">
        <v>196</v>
      </c>
      <c r="F157" s="219" t="s">
        <v>197</v>
      </c>
      <c r="G157" s="220" t="s">
        <v>168</v>
      </c>
      <c r="H157" s="221">
        <v>3</v>
      </c>
      <c r="I157" s="222"/>
      <c r="J157" s="223">
        <f>ROUND(I157*H157,2)</f>
        <v>0</v>
      </c>
      <c r="K157" s="219" t="s">
        <v>139</v>
      </c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140</v>
      </c>
      <c r="AT157" s="228" t="s">
        <v>135</v>
      </c>
      <c r="AU157" s="228" t="s">
        <v>85</v>
      </c>
      <c r="AY157" s="16" t="s">
        <v>133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83</v>
      </c>
      <c r="BK157" s="229">
        <f>ROUND(I157*H157,2)</f>
        <v>0</v>
      </c>
      <c r="BL157" s="16" t="s">
        <v>140</v>
      </c>
      <c r="BM157" s="228" t="s">
        <v>869</v>
      </c>
    </row>
    <row r="158" s="2" customFormat="1">
      <c r="A158" s="37"/>
      <c r="B158" s="38"/>
      <c r="C158" s="39"/>
      <c r="D158" s="230" t="s">
        <v>142</v>
      </c>
      <c r="E158" s="39"/>
      <c r="F158" s="231" t="s">
        <v>199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142</v>
      </c>
      <c r="AU158" s="16" t="s">
        <v>85</v>
      </c>
    </row>
    <row r="159" s="2" customFormat="1" ht="24.15" customHeight="1">
      <c r="A159" s="37"/>
      <c r="B159" s="38"/>
      <c r="C159" s="217" t="s">
        <v>200</v>
      </c>
      <c r="D159" s="217" t="s">
        <v>135</v>
      </c>
      <c r="E159" s="218" t="s">
        <v>201</v>
      </c>
      <c r="F159" s="219" t="s">
        <v>202</v>
      </c>
      <c r="G159" s="220" t="s">
        <v>168</v>
      </c>
      <c r="H159" s="221">
        <v>69.400000000000006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140</v>
      </c>
      <c r="AT159" s="228" t="s">
        <v>135</v>
      </c>
      <c r="AU159" s="228" t="s">
        <v>85</v>
      </c>
      <c r="AY159" s="16" t="s">
        <v>133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83</v>
      </c>
      <c r="BK159" s="229">
        <f>ROUND(I159*H159,2)</f>
        <v>0</v>
      </c>
      <c r="BL159" s="16" t="s">
        <v>140</v>
      </c>
      <c r="BM159" s="228" t="s">
        <v>870</v>
      </c>
    </row>
    <row r="160" s="2" customFormat="1">
      <c r="A160" s="37"/>
      <c r="B160" s="38"/>
      <c r="C160" s="39"/>
      <c r="D160" s="230" t="s">
        <v>142</v>
      </c>
      <c r="E160" s="39"/>
      <c r="F160" s="231" t="s">
        <v>202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142</v>
      </c>
      <c r="AU160" s="16" t="s">
        <v>85</v>
      </c>
    </row>
    <row r="161" s="13" customFormat="1">
      <c r="A161" s="13"/>
      <c r="B161" s="235"/>
      <c r="C161" s="236"/>
      <c r="D161" s="230" t="s">
        <v>171</v>
      </c>
      <c r="E161" s="237" t="s">
        <v>1</v>
      </c>
      <c r="F161" s="238" t="s">
        <v>871</v>
      </c>
      <c r="G161" s="236"/>
      <c r="H161" s="239">
        <v>69.400000000000006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171</v>
      </c>
      <c r="AU161" s="245" t="s">
        <v>85</v>
      </c>
      <c r="AV161" s="13" t="s">
        <v>85</v>
      </c>
      <c r="AW161" s="13" t="s">
        <v>31</v>
      </c>
      <c r="AX161" s="13" t="s">
        <v>83</v>
      </c>
      <c r="AY161" s="245" t="s">
        <v>133</v>
      </c>
    </row>
    <row r="162" s="2" customFormat="1" ht="24.15" customHeight="1">
      <c r="A162" s="37"/>
      <c r="B162" s="38"/>
      <c r="C162" s="217" t="s">
        <v>204</v>
      </c>
      <c r="D162" s="217" t="s">
        <v>135</v>
      </c>
      <c r="E162" s="218" t="s">
        <v>205</v>
      </c>
      <c r="F162" s="219" t="s">
        <v>206</v>
      </c>
      <c r="G162" s="220" t="s">
        <v>168</v>
      </c>
      <c r="H162" s="221">
        <v>64</v>
      </c>
      <c r="I162" s="222"/>
      <c r="J162" s="223">
        <f>ROUND(I162*H162,2)</f>
        <v>0</v>
      </c>
      <c r="K162" s="219" t="s">
        <v>139</v>
      </c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140</v>
      </c>
      <c r="AT162" s="228" t="s">
        <v>135</v>
      </c>
      <c r="AU162" s="228" t="s">
        <v>85</v>
      </c>
      <c r="AY162" s="16" t="s">
        <v>133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83</v>
      </c>
      <c r="BK162" s="229">
        <f>ROUND(I162*H162,2)</f>
        <v>0</v>
      </c>
      <c r="BL162" s="16" t="s">
        <v>140</v>
      </c>
      <c r="BM162" s="228" t="s">
        <v>872</v>
      </c>
    </row>
    <row r="163" s="2" customFormat="1">
      <c r="A163" s="37"/>
      <c r="B163" s="38"/>
      <c r="C163" s="39"/>
      <c r="D163" s="230" t="s">
        <v>142</v>
      </c>
      <c r="E163" s="39"/>
      <c r="F163" s="231" t="s">
        <v>208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142</v>
      </c>
      <c r="AU163" s="16" t="s">
        <v>85</v>
      </c>
    </row>
    <row r="164" s="2" customFormat="1">
      <c r="A164" s="37"/>
      <c r="B164" s="38"/>
      <c r="C164" s="39"/>
      <c r="D164" s="230" t="s">
        <v>209</v>
      </c>
      <c r="E164" s="39"/>
      <c r="F164" s="267" t="s">
        <v>210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209</v>
      </c>
      <c r="AU164" s="16" t="s">
        <v>85</v>
      </c>
    </row>
    <row r="165" s="2" customFormat="1" ht="16.5" customHeight="1">
      <c r="A165" s="37"/>
      <c r="B165" s="38"/>
      <c r="C165" s="257" t="s">
        <v>211</v>
      </c>
      <c r="D165" s="257" t="s">
        <v>189</v>
      </c>
      <c r="E165" s="258" t="s">
        <v>212</v>
      </c>
      <c r="F165" s="259" t="s">
        <v>213</v>
      </c>
      <c r="G165" s="260" t="s">
        <v>192</v>
      </c>
      <c r="H165" s="261">
        <v>18</v>
      </c>
      <c r="I165" s="262"/>
      <c r="J165" s="263">
        <f>ROUND(I165*H165,2)</f>
        <v>0</v>
      </c>
      <c r="K165" s="259" t="s">
        <v>139</v>
      </c>
      <c r="L165" s="264"/>
      <c r="M165" s="265" t="s">
        <v>1</v>
      </c>
      <c r="N165" s="266" t="s">
        <v>40</v>
      </c>
      <c r="O165" s="90"/>
      <c r="P165" s="226">
        <f>O165*H165</f>
        <v>0</v>
      </c>
      <c r="Q165" s="226">
        <v>1</v>
      </c>
      <c r="R165" s="226">
        <f>Q165*H165</f>
        <v>18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182</v>
      </c>
      <c r="AT165" s="228" t="s">
        <v>189</v>
      </c>
      <c r="AU165" s="228" t="s">
        <v>85</v>
      </c>
      <c r="AY165" s="16" t="s">
        <v>133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83</v>
      </c>
      <c r="BK165" s="229">
        <f>ROUND(I165*H165,2)</f>
        <v>0</v>
      </c>
      <c r="BL165" s="16" t="s">
        <v>140</v>
      </c>
      <c r="BM165" s="228" t="s">
        <v>873</v>
      </c>
    </row>
    <row r="166" s="2" customFormat="1">
      <c r="A166" s="37"/>
      <c r="B166" s="38"/>
      <c r="C166" s="39"/>
      <c r="D166" s="230" t="s">
        <v>142</v>
      </c>
      <c r="E166" s="39"/>
      <c r="F166" s="231" t="s">
        <v>213</v>
      </c>
      <c r="G166" s="39"/>
      <c r="H166" s="39"/>
      <c r="I166" s="232"/>
      <c r="J166" s="39"/>
      <c r="K166" s="39"/>
      <c r="L166" s="43"/>
      <c r="M166" s="233"/>
      <c r="N166" s="23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142</v>
      </c>
      <c r="AU166" s="16" t="s">
        <v>85</v>
      </c>
    </row>
    <row r="167" s="13" customFormat="1">
      <c r="A167" s="13"/>
      <c r="B167" s="235"/>
      <c r="C167" s="236"/>
      <c r="D167" s="230" t="s">
        <v>171</v>
      </c>
      <c r="E167" s="236"/>
      <c r="F167" s="238" t="s">
        <v>215</v>
      </c>
      <c r="G167" s="236"/>
      <c r="H167" s="239">
        <v>18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171</v>
      </c>
      <c r="AU167" s="245" t="s">
        <v>85</v>
      </c>
      <c r="AV167" s="13" t="s">
        <v>85</v>
      </c>
      <c r="AW167" s="13" t="s">
        <v>4</v>
      </c>
      <c r="AX167" s="13" t="s">
        <v>83</v>
      </c>
      <c r="AY167" s="245" t="s">
        <v>133</v>
      </c>
    </row>
    <row r="168" s="2" customFormat="1" ht="16.5" customHeight="1">
      <c r="A168" s="37"/>
      <c r="B168" s="38"/>
      <c r="C168" s="257" t="s">
        <v>216</v>
      </c>
      <c r="D168" s="257" t="s">
        <v>189</v>
      </c>
      <c r="E168" s="258" t="s">
        <v>190</v>
      </c>
      <c r="F168" s="259" t="s">
        <v>191</v>
      </c>
      <c r="G168" s="260" t="s">
        <v>192</v>
      </c>
      <c r="H168" s="261">
        <v>67.200000000000003</v>
      </c>
      <c r="I168" s="262"/>
      <c r="J168" s="263">
        <f>ROUND(I168*H168,2)</f>
        <v>0</v>
      </c>
      <c r="K168" s="259" t="s">
        <v>139</v>
      </c>
      <c r="L168" s="264"/>
      <c r="M168" s="265" t="s">
        <v>1</v>
      </c>
      <c r="N168" s="266" t="s">
        <v>40</v>
      </c>
      <c r="O168" s="90"/>
      <c r="P168" s="226">
        <f>O168*H168</f>
        <v>0</v>
      </c>
      <c r="Q168" s="226">
        <v>1</v>
      </c>
      <c r="R168" s="226">
        <f>Q168*H168</f>
        <v>67.200000000000003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182</v>
      </c>
      <c r="AT168" s="228" t="s">
        <v>189</v>
      </c>
      <c r="AU168" s="228" t="s">
        <v>85</v>
      </c>
      <c r="AY168" s="16" t="s">
        <v>133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83</v>
      </c>
      <c r="BK168" s="229">
        <f>ROUND(I168*H168,2)</f>
        <v>0</v>
      </c>
      <c r="BL168" s="16" t="s">
        <v>140</v>
      </c>
      <c r="BM168" s="228" t="s">
        <v>874</v>
      </c>
    </row>
    <row r="169" s="2" customFormat="1">
      <c r="A169" s="37"/>
      <c r="B169" s="38"/>
      <c r="C169" s="39"/>
      <c r="D169" s="230" t="s">
        <v>142</v>
      </c>
      <c r="E169" s="39"/>
      <c r="F169" s="231" t="s">
        <v>191</v>
      </c>
      <c r="G169" s="39"/>
      <c r="H169" s="39"/>
      <c r="I169" s="232"/>
      <c r="J169" s="39"/>
      <c r="K169" s="39"/>
      <c r="L169" s="43"/>
      <c r="M169" s="233"/>
      <c r="N169" s="23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142</v>
      </c>
      <c r="AU169" s="16" t="s">
        <v>85</v>
      </c>
    </row>
    <row r="170" s="13" customFormat="1">
      <c r="A170" s="13"/>
      <c r="B170" s="235"/>
      <c r="C170" s="236"/>
      <c r="D170" s="230" t="s">
        <v>171</v>
      </c>
      <c r="E170" s="236"/>
      <c r="F170" s="238" t="s">
        <v>875</v>
      </c>
      <c r="G170" s="236"/>
      <c r="H170" s="239">
        <v>67.200000000000003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171</v>
      </c>
      <c r="AU170" s="245" t="s">
        <v>85</v>
      </c>
      <c r="AV170" s="13" t="s">
        <v>85</v>
      </c>
      <c r="AW170" s="13" t="s">
        <v>4</v>
      </c>
      <c r="AX170" s="13" t="s">
        <v>83</v>
      </c>
      <c r="AY170" s="245" t="s">
        <v>133</v>
      </c>
    </row>
    <row r="171" s="12" customFormat="1" ht="22.8" customHeight="1">
      <c r="A171" s="12"/>
      <c r="B171" s="201"/>
      <c r="C171" s="202"/>
      <c r="D171" s="203" t="s">
        <v>74</v>
      </c>
      <c r="E171" s="215" t="s">
        <v>85</v>
      </c>
      <c r="F171" s="215" t="s">
        <v>219</v>
      </c>
      <c r="G171" s="202"/>
      <c r="H171" s="202"/>
      <c r="I171" s="205"/>
      <c r="J171" s="216">
        <f>BK171</f>
        <v>0</v>
      </c>
      <c r="K171" s="202"/>
      <c r="L171" s="207"/>
      <c r="M171" s="208"/>
      <c r="N171" s="209"/>
      <c r="O171" s="209"/>
      <c r="P171" s="210">
        <f>SUM(P172:P203)</f>
        <v>0</v>
      </c>
      <c r="Q171" s="209"/>
      <c r="R171" s="210">
        <f>SUM(R172:R203)</f>
        <v>4.6905143600000008</v>
      </c>
      <c r="S171" s="209"/>
      <c r="T171" s="211">
        <f>SUM(T172:T203)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2" t="s">
        <v>83</v>
      </c>
      <c r="AT171" s="213" t="s">
        <v>74</v>
      </c>
      <c r="AU171" s="213" t="s">
        <v>83</v>
      </c>
      <c r="AY171" s="212" t="s">
        <v>133</v>
      </c>
      <c r="BK171" s="214">
        <f>SUM(BK172:BK203)</f>
        <v>0</v>
      </c>
    </row>
    <row r="172" s="2" customFormat="1" ht="21.75" customHeight="1">
      <c r="A172" s="37"/>
      <c r="B172" s="38"/>
      <c r="C172" s="217" t="s">
        <v>8</v>
      </c>
      <c r="D172" s="217" t="s">
        <v>135</v>
      </c>
      <c r="E172" s="218" t="s">
        <v>220</v>
      </c>
      <c r="F172" s="219" t="s">
        <v>221</v>
      </c>
      <c r="G172" s="220" t="s">
        <v>168</v>
      </c>
      <c r="H172" s="221">
        <v>0.40000000000000002</v>
      </c>
      <c r="I172" s="222"/>
      <c r="J172" s="223">
        <f>ROUND(I172*H172,2)</f>
        <v>0</v>
      </c>
      <c r="K172" s="219" t="s">
        <v>139</v>
      </c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140</v>
      </c>
      <c r="AT172" s="228" t="s">
        <v>135</v>
      </c>
      <c r="AU172" s="228" t="s">
        <v>85</v>
      </c>
      <c r="AY172" s="16" t="s">
        <v>133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83</v>
      </c>
      <c r="BK172" s="229">
        <f>ROUND(I172*H172,2)</f>
        <v>0</v>
      </c>
      <c r="BL172" s="16" t="s">
        <v>140</v>
      </c>
      <c r="BM172" s="228" t="s">
        <v>876</v>
      </c>
    </row>
    <row r="173" s="2" customFormat="1">
      <c r="A173" s="37"/>
      <c r="B173" s="38"/>
      <c r="C173" s="39"/>
      <c r="D173" s="230" t="s">
        <v>142</v>
      </c>
      <c r="E173" s="39"/>
      <c r="F173" s="231" t="s">
        <v>221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142</v>
      </c>
      <c r="AU173" s="16" t="s">
        <v>85</v>
      </c>
    </row>
    <row r="174" s="13" customFormat="1">
      <c r="A174" s="13"/>
      <c r="B174" s="235"/>
      <c r="C174" s="236"/>
      <c r="D174" s="230" t="s">
        <v>171</v>
      </c>
      <c r="E174" s="237" t="s">
        <v>1</v>
      </c>
      <c r="F174" s="238" t="s">
        <v>877</v>
      </c>
      <c r="G174" s="236"/>
      <c r="H174" s="239">
        <v>0.40000000000000002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171</v>
      </c>
      <c r="AU174" s="245" t="s">
        <v>85</v>
      </c>
      <c r="AV174" s="13" t="s">
        <v>85</v>
      </c>
      <c r="AW174" s="13" t="s">
        <v>31</v>
      </c>
      <c r="AX174" s="13" t="s">
        <v>83</v>
      </c>
      <c r="AY174" s="245" t="s">
        <v>133</v>
      </c>
    </row>
    <row r="175" s="2" customFormat="1" ht="24.15" customHeight="1">
      <c r="A175" s="37"/>
      <c r="B175" s="38"/>
      <c r="C175" s="217" t="s">
        <v>557</v>
      </c>
      <c r="D175" s="217" t="s">
        <v>135</v>
      </c>
      <c r="E175" s="218" t="s">
        <v>225</v>
      </c>
      <c r="F175" s="219" t="s">
        <v>226</v>
      </c>
      <c r="G175" s="220" t="s">
        <v>151</v>
      </c>
      <c r="H175" s="221">
        <v>8</v>
      </c>
      <c r="I175" s="222"/>
      <c r="J175" s="223">
        <f>ROUND(I175*H175,2)</f>
        <v>0</v>
      </c>
      <c r="K175" s="219" t="s">
        <v>139</v>
      </c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0.00048000000000000001</v>
      </c>
      <c r="R175" s="226">
        <f>Q175*H175</f>
        <v>0.0038400000000000001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140</v>
      </c>
      <c r="AT175" s="228" t="s">
        <v>135</v>
      </c>
      <c r="AU175" s="228" t="s">
        <v>85</v>
      </c>
      <c r="AY175" s="16" t="s">
        <v>133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83</v>
      </c>
      <c r="BK175" s="229">
        <f>ROUND(I175*H175,2)</f>
        <v>0</v>
      </c>
      <c r="BL175" s="16" t="s">
        <v>140</v>
      </c>
      <c r="BM175" s="228" t="s">
        <v>878</v>
      </c>
    </row>
    <row r="176" s="2" customFormat="1">
      <c r="A176" s="37"/>
      <c r="B176" s="38"/>
      <c r="C176" s="39"/>
      <c r="D176" s="230" t="s">
        <v>142</v>
      </c>
      <c r="E176" s="39"/>
      <c r="F176" s="231" t="s">
        <v>228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142</v>
      </c>
      <c r="AU176" s="16" t="s">
        <v>85</v>
      </c>
    </row>
    <row r="177" s="2" customFormat="1" ht="24.15" customHeight="1">
      <c r="A177" s="37"/>
      <c r="B177" s="38"/>
      <c r="C177" s="217" t="s">
        <v>229</v>
      </c>
      <c r="D177" s="217" t="s">
        <v>135</v>
      </c>
      <c r="E177" s="218" t="s">
        <v>230</v>
      </c>
      <c r="F177" s="219" t="s">
        <v>231</v>
      </c>
      <c r="G177" s="220" t="s">
        <v>151</v>
      </c>
      <c r="H177" s="221">
        <v>2</v>
      </c>
      <c r="I177" s="222"/>
      <c r="J177" s="223">
        <f>ROUND(I177*H177,2)</f>
        <v>0</v>
      </c>
      <c r="K177" s="219" t="s">
        <v>139</v>
      </c>
      <c r="L177" s="43"/>
      <c r="M177" s="224" t="s">
        <v>1</v>
      </c>
      <c r="N177" s="225" t="s">
        <v>40</v>
      </c>
      <c r="O177" s="90"/>
      <c r="P177" s="226">
        <f>O177*H177</f>
        <v>0</v>
      </c>
      <c r="Q177" s="226">
        <v>0.00068999999999999997</v>
      </c>
      <c r="R177" s="226">
        <f>Q177*H177</f>
        <v>0.0013799999999999999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140</v>
      </c>
      <c r="AT177" s="228" t="s">
        <v>135</v>
      </c>
      <c r="AU177" s="228" t="s">
        <v>85</v>
      </c>
      <c r="AY177" s="16" t="s">
        <v>133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83</v>
      </c>
      <c r="BK177" s="229">
        <f>ROUND(I177*H177,2)</f>
        <v>0</v>
      </c>
      <c r="BL177" s="16" t="s">
        <v>140</v>
      </c>
      <c r="BM177" s="228" t="s">
        <v>879</v>
      </c>
    </row>
    <row r="178" s="2" customFormat="1">
      <c r="A178" s="37"/>
      <c r="B178" s="38"/>
      <c r="C178" s="39"/>
      <c r="D178" s="230" t="s">
        <v>142</v>
      </c>
      <c r="E178" s="39"/>
      <c r="F178" s="231" t="s">
        <v>233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142</v>
      </c>
      <c r="AU178" s="16" t="s">
        <v>85</v>
      </c>
    </row>
    <row r="179" s="2" customFormat="1" ht="24.15" customHeight="1">
      <c r="A179" s="37"/>
      <c r="B179" s="38"/>
      <c r="C179" s="217" t="s">
        <v>234</v>
      </c>
      <c r="D179" s="217" t="s">
        <v>135</v>
      </c>
      <c r="E179" s="218" t="s">
        <v>235</v>
      </c>
      <c r="F179" s="219" t="s">
        <v>236</v>
      </c>
      <c r="G179" s="220" t="s">
        <v>168</v>
      </c>
      <c r="H179" s="221">
        <v>1.9079999999999999</v>
      </c>
      <c r="I179" s="222"/>
      <c r="J179" s="223">
        <f>ROUND(I179*H179,2)</f>
        <v>0</v>
      </c>
      <c r="K179" s="219" t="s">
        <v>139</v>
      </c>
      <c r="L179" s="43"/>
      <c r="M179" s="224" t="s">
        <v>1</v>
      </c>
      <c r="N179" s="225" t="s">
        <v>40</v>
      </c>
      <c r="O179" s="90"/>
      <c r="P179" s="226">
        <f>O179*H179</f>
        <v>0</v>
      </c>
      <c r="Q179" s="226">
        <v>2.1600000000000001</v>
      </c>
      <c r="R179" s="226">
        <f>Q179*H179</f>
        <v>4.1212800000000005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140</v>
      </c>
      <c r="AT179" s="228" t="s">
        <v>135</v>
      </c>
      <c r="AU179" s="228" t="s">
        <v>85</v>
      </c>
      <c r="AY179" s="16" t="s">
        <v>133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83</v>
      </c>
      <c r="BK179" s="229">
        <f>ROUND(I179*H179,2)</f>
        <v>0</v>
      </c>
      <c r="BL179" s="16" t="s">
        <v>140</v>
      </c>
      <c r="BM179" s="228" t="s">
        <v>880</v>
      </c>
    </row>
    <row r="180" s="2" customFormat="1">
      <c r="A180" s="37"/>
      <c r="B180" s="38"/>
      <c r="C180" s="39"/>
      <c r="D180" s="230" t="s">
        <v>142</v>
      </c>
      <c r="E180" s="39"/>
      <c r="F180" s="231" t="s">
        <v>238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142</v>
      </c>
      <c r="AU180" s="16" t="s">
        <v>85</v>
      </c>
    </row>
    <row r="181" s="13" customFormat="1">
      <c r="A181" s="13"/>
      <c r="B181" s="235"/>
      <c r="C181" s="236"/>
      <c r="D181" s="230" t="s">
        <v>171</v>
      </c>
      <c r="E181" s="237" t="s">
        <v>1</v>
      </c>
      <c r="F181" s="238" t="s">
        <v>881</v>
      </c>
      <c r="G181" s="236"/>
      <c r="H181" s="239">
        <v>1.9079999999999999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171</v>
      </c>
      <c r="AU181" s="245" t="s">
        <v>85</v>
      </c>
      <c r="AV181" s="13" t="s">
        <v>85</v>
      </c>
      <c r="AW181" s="13" t="s">
        <v>31</v>
      </c>
      <c r="AX181" s="13" t="s">
        <v>83</v>
      </c>
      <c r="AY181" s="245" t="s">
        <v>133</v>
      </c>
    </row>
    <row r="182" s="2" customFormat="1" ht="16.5" customHeight="1">
      <c r="A182" s="37"/>
      <c r="B182" s="38"/>
      <c r="C182" s="217" t="s">
        <v>239</v>
      </c>
      <c r="D182" s="217" t="s">
        <v>135</v>
      </c>
      <c r="E182" s="218" t="s">
        <v>240</v>
      </c>
      <c r="F182" s="219" t="s">
        <v>241</v>
      </c>
      <c r="G182" s="220" t="s">
        <v>168</v>
      </c>
      <c r="H182" s="221">
        <v>1.9079999999999999</v>
      </c>
      <c r="I182" s="222"/>
      <c r="J182" s="223">
        <f>ROUND(I182*H182,2)</f>
        <v>0</v>
      </c>
      <c r="K182" s="219" t="s">
        <v>139</v>
      </c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140</v>
      </c>
      <c r="AT182" s="228" t="s">
        <v>135</v>
      </c>
      <c r="AU182" s="228" t="s">
        <v>85</v>
      </c>
      <c r="AY182" s="16" t="s">
        <v>133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83</v>
      </c>
      <c r="BK182" s="229">
        <f>ROUND(I182*H182,2)</f>
        <v>0</v>
      </c>
      <c r="BL182" s="16" t="s">
        <v>140</v>
      </c>
      <c r="BM182" s="228" t="s">
        <v>882</v>
      </c>
    </row>
    <row r="183" s="2" customFormat="1">
      <c r="A183" s="37"/>
      <c r="B183" s="38"/>
      <c r="C183" s="39"/>
      <c r="D183" s="230" t="s">
        <v>142</v>
      </c>
      <c r="E183" s="39"/>
      <c r="F183" s="231" t="s">
        <v>243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142</v>
      </c>
      <c r="AU183" s="16" t="s">
        <v>85</v>
      </c>
    </row>
    <row r="184" s="13" customFormat="1">
      <c r="A184" s="13"/>
      <c r="B184" s="235"/>
      <c r="C184" s="236"/>
      <c r="D184" s="230" t="s">
        <v>171</v>
      </c>
      <c r="E184" s="237" t="s">
        <v>1</v>
      </c>
      <c r="F184" s="238" t="s">
        <v>881</v>
      </c>
      <c r="G184" s="236"/>
      <c r="H184" s="239">
        <v>1.9079999999999999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171</v>
      </c>
      <c r="AU184" s="245" t="s">
        <v>85</v>
      </c>
      <c r="AV184" s="13" t="s">
        <v>85</v>
      </c>
      <c r="AW184" s="13" t="s">
        <v>31</v>
      </c>
      <c r="AX184" s="13" t="s">
        <v>83</v>
      </c>
      <c r="AY184" s="245" t="s">
        <v>133</v>
      </c>
    </row>
    <row r="185" s="2" customFormat="1" ht="24.15" customHeight="1">
      <c r="A185" s="37"/>
      <c r="B185" s="38"/>
      <c r="C185" s="217" t="s">
        <v>246</v>
      </c>
      <c r="D185" s="217" t="s">
        <v>135</v>
      </c>
      <c r="E185" s="218" t="s">
        <v>252</v>
      </c>
      <c r="F185" s="219" t="s">
        <v>253</v>
      </c>
      <c r="G185" s="220" t="s">
        <v>168</v>
      </c>
      <c r="H185" s="221">
        <v>14.060000000000001</v>
      </c>
      <c r="I185" s="222"/>
      <c r="J185" s="223">
        <f>ROUND(I185*H185,2)</f>
        <v>0</v>
      </c>
      <c r="K185" s="219" t="s">
        <v>139</v>
      </c>
      <c r="L185" s="43"/>
      <c r="M185" s="224" t="s">
        <v>1</v>
      </c>
      <c r="N185" s="225" t="s">
        <v>40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140</v>
      </c>
      <c r="AT185" s="228" t="s">
        <v>135</v>
      </c>
      <c r="AU185" s="228" t="s">
        <v>85</v>
      </c>
      <c r="AY185" s="16" t="s">
        <v>133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83</v>
      </c>
      <c r="BK185" s="229">
        <f>ROUND(I185*H185,2)</f>
        <v>0</v>
      </c>
      <c r="BL185" s="16" t="s">
        <v>140</v>
      </c>
      <c r="BM185" s="228" t="s">
        <v>883</v>
      </c>
    </row>
    <row r="186" s="2" customFormat="1">
      <c r="A186" s="37"/>
      <c r="B186" s="38"/>
      <c r="C186" s="39"/>
      <c r="D186" s="230" t="s">
        <v>142</v>
      </c>
      <c r="E186" s="39"/>
      <c r="F186" s="231" t="s">
        <v>255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142</v>
      </c>
      <c r="AU186" s="16" t="s">
        <v>85</v>
      </c>
    </row>
    <row r="187" s="13" customFormat="1">
      <c r="A187" s="13"/>
      <c r="B187" s="235"/>
      <c r="C187" s="236"/>
      <c r="D187" s="230" t="s">
        <v>171</v>
      </c>
      <c r="E187" s="237" t="s">
        <v>1</v>
      </c>
      <c r="F187" s="238" t="s">
        <v>884</v>
      </c>
      <c r="G187" s="236"/>
      <c r="H187" s="239">
        <v>5.694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171</v>
      </c>
      <c r="AU187" s="245" t="s">
        <v>85</v>
      </c>
      <c r="AV187" s="13" t="s">
        <v>85</v>
      </c>
      <c r="AW187" s="13" t="s">
        <v>31</v>
      </c>
      <c r="AX187" s="13" t="s">
        <v>75</v>
      </c>
      <c r="AY187" s="245" t="s">
        <v>133</v>
      </c>
    </row>
    <row r="188" s="13" customFormat="1">
      <c r="A188" s="13"/>
      <c r="B188" s="235"/>
      <c r="C188" s="236"/>
      <c r="D188" s="230" t="s">
        <v>171</v>
      </c>
      <c r="E188" s="237" t="s">
        <v>1</v>
      </c>
      <c r="F188" s="238" t="s">
        <v>885</v>
      </c>
      <c r="G188" s="236"/>
      <c r="H188" s="239">
        <v>8.3659999999999997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171</v>
      </c>
      <c r="AU188" s="245" t="s">
        <v>85</v>
      </c>
      <c r="AV188" s="13" t="s">
        <v>85</v>
      </c>
      <c r="AW188" s="13" t="s">
        <v>31</v>
      </c>
      <c r="AX188" s="13" t="s">
        <v>75</v>
      </c>
      <c r="AY188" s="245" t="s">
        <v>133</v>
      </c>
    </row>
    <row r="189" s="14" customFormat="1">
      <c r="A189" s="14"/>
      <c r="B189" s="246"/>
      <c r="C189" s="247"/>
      <c r="D189" s="230" t="s">
        <v>171</v>
      </c>
      <c r="E189" s="248" t="s">
        <v>1</v>
      </c>
      <c r="F189" s="249" t="s">
        <v>175</v>
      </c>
      <c r="G189" s="247"/>
      <c r="H189" s="250">
        <v>14.059999999999999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171</v>
      </c>
      <c r="AU189" s="256" t="s">
        <v>85</v>
      </c>
      <c r="AV189" s="14" t="s">
        <v>140</v>
      </c>
      <c r="AW189" s="14" t="s">
        <v>31</v>
      </c>
      <c r="AX189" s="14" t="s">
        <v>83</v>
      </c>
      <c r="AY189" s="256" t="s">
        <v>133</v>
      </c>
    </row>
    <row r="190" s="2" customFormat="1" ht="16.5" customHeight="1">
      <c r="A190" s="37"/>
      <c r="B190" s="38"/>
      <c r="C190" s="217" t="s">
        <v>7</v>
      </c>
      <c r="D190" s="217" t="s">
        <v>135</v>
      </c>
      <c r="E190" s="218" t="s">
        <v>259</v>
      </c>
      <c r="F190" s="219" t="s">
        <v>260</v>
      </c>
      <c r="G190" s="220" t="s">
        <v>138</v>
      </c>
      <c r="H190" s="221">
        <v>23.352</v>
      </c>
      <c r="I190" s="222"/>
      <c r="J190" s="223">
        <f>ROUND(I190*H190,2)</f>
        <v>0</v>
      </c>
      <c r="K190" s="219" t="s">
        <v>139</v>
      </c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0.0014400000000000001</v>
      </c>
      <c r="R190" s="226">
        <f>Q190*H190</f>
        <v>0.033626880000000005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140</v>
      </c>
      <c r="AT190" s="228" t="s">
        <v>135</v>
      </c>
      <c r="AU190" s="228" t="s">
        <v>85</v>
      </c>
      <c r="AY190" s="16" t="s">
        <v>133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83</v>
      </c>
      <c r="BK190" s="229">
        <f>ROUND(I190*H190,2)</f>
        <v>0</v>
      </c>
      <c r="BL190" s="16" t="s">
        <v>140</v>
      </c>
      <c r="BM190" s="228" t="s">
        <v>886</v>
      </c>
    </row>
    <row r="191" s="2" customFormat="1">
      <c r="A191" s="37"/>
      <c r="B191" s="38"/>
      <c r="C191" s="39"/>
      <c r="D191" s="230" t="s">
        <v>142</v>
      </c>
      <c r="E191" s="39"/>
      <c r="F191" s="231" t="s">
        <v>262</v>
      </c>
      <c r="G191" s="39"/>
      <c r="H191" s="39"/>
      <c r="I191" s="232"/>
      <c r="J191" s="39"/>
      <c r="K191" s="39"/>
      <c r="L191" s="43"/>
      <c r="M191" s="233"/>
      <c r="N191" s="234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142</v>
      </c>
      <c r="AU191" s="16" t="s">
        <v>85</v>
      </c>
    </row>
    <row r="192" s="13" customFormat="1">
      <c r="A192" s="13"/>
      <c r="B192" s="235"/>
      <c r="C192" s="236"/>
      <c r="D192" s="230" t="s">
        <v>171</v>
      </c>
      <c r="E192" s="237" t="s">
        <v>1</v>
      </c>
      <c r="F192" s="238" t="s">
        <v>887</v>
      </c>
      <c r="G192" s="236"/>
      <c r="H192" s="239">
        <v>11.388999999999999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171</v>
      </c>
      <c r="AU192" s="245" t="s">
        <v>85</v>
      </c>
      <c r="AV192" s="13" t="s">
        <v>85</v>
      </c>
      <c r="AW192" s="13" t="s">
        <v>31</v>
      </c>
      <c r="AX192" s="13" t="s">
        <v>75</v>
      </c>
      <c r="AY192" s="245" t="s">
        <v>133</v>
      </c>
    </row>
    <row r="193" s="13" customFormat="1">
      <c r="A193" s="13"/>
      <c r="B193" s="235"/>
      <c r="C193" s="236"/>
      <c r="D193" s="230" t="s">
        <v>171</v>
      </c>
      <c r="E193" s="237" t="s">
        <v>1</v>
      </c>
      <c r="F193" s="238" t="s">
        <v>888</v>
      </c>
      <c r="G193" s="236"/>
      <c r="H193" s="239">
        <v>8.3629999999999995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171</v>
      </c>
      <c r="AU193" s="245" t="s">
        <v>85</v>
      </c>
      <c r="AV193" s="13" t="s">
        <v>85</v>
      </c>
      <c r="AW193" s="13" t="s">
        <v>31</v>
      </c>
      <c r="AX193" s="13" t="s">
        <v>75</v>
      </c>
      <c r="AY193" s="245" t="s">
        <v>133</v>
      </c>
    </row>
    <row r="194" s="13" customFormat="1">
      <c r="A194" s="13"/>
      <c r="B194" s="235"/>
      <c r="C194" s="236"/>
      <c r="D194" s="230" t="s">
        <v>171</v>
      </c>
      <c r="E194" s="237" t="s">
        <v>1</v>
      </c>
      <c r="F194" s="238" t="s">
        <v>265</v>
      </c>
      <c r="G194" s="236"/>
      <c r="H194" s="239">
        <v>3.6000000000000001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171</v>
      </c>
      <c r="AU194" s="245" t="s">
        <v>85</v>
      </c>
      <c r="AV194" s="13" t="s">
        <v>85</v>
      </c>
      <c r="AW194" s="13" t="s">
        <v>31</v>
      </c>
      <c r="AX194" s="13" t="s">
        <v>75</v>
      </c>
      <c r="AY194" s="245" t="s">
        <v>133</v>
      </c>
    </row>
    <row r="195" s="14" customFormat="1">
      <c r="A195" s="14"/>
      <c r="B195" s="246"/>
      <c r="C195" s="247"/>
      <c r="D195" s="230" t="s">
        <v>171</v>
      </c>
      <c r="E195" s="248" t="s">
        <v>1</v>
      </c>
      <c r="F195" s="249" t="s">
        <v>175</v>
      </c>
      <c r="G195" s="247"/>
      <c r="H195" s="250">
        <v>23.352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171</v>
      </c>
      <c r="AU195" s="256" t="s">
        <v>85</v>
      </c>
      <c r="AV195" s="14" t="s">
        <v>140</v>
      </c>
      <c r="AW195" s="14" t="s">
        <v>31</v>
      </c>
      <c r="AX195" s="14" t="s">
        <v>83</v>
      </c>
      <c r="AY195" s="256" t="s">
        <v>133</v>
      </c>
    </row>
    <row r="196" s="2" customFormat="1" ht="16.5" customHeight="1">
      <c r="A196" s="37"/>
      <c r="B196" s="38"/>
      <c r="C196" s="217" t="s">
        <v>258</v>
      </c>
      <c r="D196" s="217" t="s">
        <v>135</v>
      </c>
      <c r="E196" s="218" t="s">
        <v>268</v>
      </c>
      <c r="F196" s="219" t="s">
        <v>269</v>
      </c>
      <c r="G196" s="220" t="s">
        <v>138</v>
      </c>
      <c r="H196" s="221">
        <v>23.352</v>
      </c>
      <c r="I196" s="222"/>
      <c r="J196" s="223">
        <f>ROUND(I196*H196,2)</f>
        <v>0</v>
      </c>
      <c r="K196" s="219" t="s">
        <v>139</v>
      </c>
      <c r="L196" s="43"/>
      <c r="M196" s="224" t="s">
        <v>1</v>
      </c>
      <c r="N196" s="225" t="s">
        <v>40</v>
      </c>
      <c r="O196" s="90"/>
      <c r="P196" s="226">
        <f>O196*H196</f>
        <v>0</v>
      </c>
      <c r="Q196" s="226">
        <v>4.0000000000000003E-05</v>
      </c>
      <c r="R196" s="226">
        <f>Q196*H196</f>
        <v>0.00093408000000000011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140</v>
      </c>
      <c r="AT196" s="228" t="s">
        <v>135</v>
      </c>
      <c r="AU196" s="228" t="s">
        <v>85</v>
      </c>
      <c r="AY196" s="16" t="s">
        <v>133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83</v>
      </c>
      <c r="BK196" s="229">
        <f>ROUND(I196*H196,2)</f>
        <v>0</v>
      </c>
      <c r="BL196" s="16" t="s">
        <v>140</v>
      </c>
      <c r="BM196" s="228" t="s">
        <v>889</v>
      </c>
    </row>
    <row r="197" s="2" customFormat="1">
      <c r="A197" s="37"/>
      <c r="B197" s="38"/>
      <c r="C197" s="39"/>
      <c r="D197" s="230" t="s">
        <v>142</v>
      </c>
      <c r="E197" s="39"/>
      <c r="F197" s="231" t="s">
        <v>271</v>
      </c>
      <c r="G197" s="39"/>
      <c r="H197" s="39"/>
      <c r="I197" s="232"/>
      <c r="J197" s="39"/>
      <c r="K197" s="39"/>
      <c r="L197" s="43"/>
      <c r="M197" s="233"/>
      <c r="N197" s="234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142</v>
      </c>
      <c r="AU197" s="16" t="s">
        <v>85</v>
      </c>
    </row>
    <row r="198" s="2" customFormat="1" ht="24.15" customHeight="1">
      <c r="A198" s="37"/>
      <c r="B198" s="38"/>
      <c r="C198" s="217" t="s">
        <v>267</v>
      </c>
      <c r="D198" s="217" t="s">
        <v>135</v>
      </c>
      <c r="E198" s="218" t="s">
        <v>273</v>
      </c>
      <c r="F198" s="219" t="s">
        <v>274</v>
      </c>
      <c r="G198" s="220" t="s">
        <v>192</v>
      </c>
      <c r="H198" s="221">
        <v>0.316</v>
      </c>
      <c r="I198" s="222"/>
      <c r="J198" s="223">
        <f>ROUND(I198*H198,2)</f>
        <v>0</v>
      </c>
      <c r="K198" s="219" t="s">
        <v>139</v>
      </c>
      <c r="L198" s="43"/>
      <c r="M198" s="224" t="s">
        <v>1</v>
      </c>
      <c r="N198" s="225" t="s">
        <v>40</v>
      </c>
      <c r="O198" s="90"/>
      <c r="P198" s="226">
        <f>O198*H198</f>
        <v>0</v>
      </c>
      <c r="Q198" s="226">
        <v>1.0383</v>
      </c>
      <c r="R198" s="226">
        <f>Q198*H198</f>
        <v>0.32810280000000003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140</v>
      </c>
      <c r="AT198" s="228" t="s">
        <v>135</v>
      </c>
      <c r="AU198" s="228" t="s">
        <v>85</v>
      </c>
      <c r="AY198" s="16" t="s">
        <v>133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83</v>
      </c>
      <c r="BK198" s="229">
        <f>ROUND(I198*H198,2)</f>
        <v>0</v>
      </c>
      <c r="BL198" s="16" t="s">
        <v>140</v>
      </c>
      <c r="BM198" s="228" t="s">
        <v>890</v>
      </c>
    </row>
    <row r="199" s="2" customFormat="1">
      <c r="A199" s="37"/>
      <c r="B199" s="38"/>
      <c r="C199" s="39"/>
      <c r="D199" s="230" t="s">
        <v>142</v>
      </c>
      <c r="E199" s="39"/>
      <c r="F199" s="231" t="s">
        <v>276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142</v>
      </c>
      <c r="AU199" s="16" t="s">
        <v>85</v>
      </c>
    </row>
    <row r="200" s="13" customFormat="1">
      <c r="A200" s="13"/>
      <c r="B200" s="235"/>
      <c r="C200" s="236"/>
      <c r="D200" s="230" t="s">
        <v>171</v>
      </c>
      <c r="E200" s="237" t="s">
        <v>1</v>
      </c>
      <c r="F200" s="238" t="s">
        <v>891</v>
      </c>
      <c r="G200" s="236"/>
      <c r="H200" s="239">
        <v>0.316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171</v>
      </c>
      <c r="AU200" s="245" t="s">
        <v>85</v>
      </c>
      <c r="AV200" s="13" t="s">
        <v>85</v>
      </c>
      <c r="AW200" s="13" t="s">
        <v>31</v>
      </c>
      <c r="AX200" s="13" t="s">
        <v>83</v>
      </c>
      <c r="AY200" s="245" t="s">
        <v>133</v>
      </c>
    </row>
    <row r="201" s="2" customFormat="1" ht="24.15" customHeight="1">
      <c r="A201" s="37"/>
      <c r="B201" s="38"/>
      <c r="C201" s="217" t="s">
        <v>272</v>
      </c>
      <c r="D201" s="217" t="s">
        <v>135</v>
      </c>
      <c r="E201" s="218" t="s">
        <v>279</v>
      </c>
      <c r="F201" s="219" t="s">
        <v>280</v>
      </c>
      <c r="G201" s="220" t="s">
        <v>192</v>
      </c>
      <c r="H201" s="221">
        <v>0.19</v>
      </c>
      <c r="I201" s="222"/>
      <c r="J201" s="223">
        <f>ROUND(I201*H201,2)</f>
        <v>0</v>
      </c>
      <c r="K201" s="219" t="s">
        <v>139</v>
      </c>
      <c r="L201" s="43"/>
      <c r="M201" s="224" t="s">
        <v>1</v>
      </c>
      <c r="N201" s="225" t="s">
        <v>40</v>
      </c>
      <c r="O201" s="90"/>
      <c r="P201" s="226">
        <f>O201*H201</f>
        <v>0</v>
      </c>
      <c r="Q201" s="226">
        <v>1.0597399999999999</v>
      </c>
      <c r="R201" s="226">
        <f>Q201*H201</f>
        <v>0.20135059999999999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140</v>
      </c>
      <c r="AT201" s="228" t="s">
        <v>135</v>
      </c>
      <c r="AU201" s="228" t="s">
        <v>85</v>
      </c>
      <c r="AY201" s="16" t="s">
        <v>133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83</v>
      </c>
      <c r="BK201" s="229">
        <f>ROUND(I201*H201,2)</f>
        <v>0</v>
      </c>
      <c r="BL201" s="16" t="s">
        <v>140</v>
      </c>
      <c r="BM201" s="228" t="s">
        <v>892</v>
      </c>
    </row>
    <row r="202" s="2" customFormat="1">
      <c r="A202" s="37"/>
      <c r="B202" s="38"/>
      <c r="C202" s="39"/>
      <c r="D202" s="230" t="s">
        <v>142</v>
      </c>
      <c r="E202" s="39"/>
      <c r="F202" s="231" t="s">
        <v>282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142</v>
      </c>
      <c r="AU202" s="16" t="s">
        <v>85</v>
      </c>
    </row>
    <row r="203" s="13" customFormat="1">
      <c r="A203" s="13"/>
      <c r="B203" s="235"/>
      <c r="C203" s="236"/>
      <c r="D203" s="230" t="s">
        <v>171</v>
      </c>
      <c r="E203" s="237" t="s">
        <v>1</v>
      </c>
      <c r="F203" s="238" t="s">
        <v>893</v>
      </c>
      <c r="G203" s="236"/>
      <c r="H203" s="239">
        <v>0.19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171</v>
      </c>
      <c r="AU203" s="245" t="s">
        <v>85</v>
      </c>
      <c r="AV203" s="13" t="s">
        <v>85</v>
      </c>
      <c r="AW203" s="13" t="s">
        <v>31</v>
      </c>
      <c r="AX203" s="13" t="s">
        <v>83</v>
      </c>
      <c r="AY203" s="245" t="s">
        <v>133</v>
      </c>
    </row>
    <row r="204" s="12" customFormat="1" ht="22.8" customHeight="1">
      <c r="A204" s="12"/>
      <c r="B204" s="201"/>
      <c r="C204" s="202"/>
      <c r="D204" s="203" t="s">
        <v>74</v>
      </c>
      <c r="E204" s="215" t="s">
        <v>148</v>
      </c>
      <c r="F204" s="215" t="s">
        <v>284</v>
      </c>
      <c r="G204" s="202"/>
      <c r="H204" s="202"/>
      <c r="I204" s="205"/>
      <c r="J204" s="216">
        <f>BK204</f>
        <v>0</v>
      </c>
      <c r="K204" s="202"/>
      <c r="L204" s="207"/>
      <c r="M204" s="208"/>
      <c r="N204" s="209"/>
      <c r="O204" s="209"/>
      <c r="P204" s="210">
        <f>SUM(P205:P233)</f>
        <v>0</v>
      </c>
      <c r="Q204" s="209"/>
      <c r="R204" s="210">
        <f>SUM(R205:R233)</f>
        <v>11.225331859999999</v>
      </c>
      <c r="S204" s="209"/>
      <c r="T204" s="211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83</v>
      </c>
      <c r="AT204" s="213" t="s">
        <v>74</v>
      </c>
      <c r="AU204" s="213" t="s">
        <v>83</v>
      </c>
      <c r="AY204" s="212" t="s">
        <v>133</v>
      </c>
      <c r="BK204" s="214">
        <f>SUM(BK205:BK233)</f>
        <v>0</v>
      </c>
    </row>
    <row r="205" s="2" customFormat="1" ht="24.15" customHeight="1">
      <c r="A205" s="37"/>
      <c r="B205" s="38"/>
      <c r="C205" s="217" t="s">
        <v>278</v>
      </c>
      <c r="D205" s="217" t="s">
        <v>135</v>
      </c>
      <c r="E205" s="218" t="s">
        <v>286</v>
      </c>
      <c r="F205" s="219" t="s">
        <v>287</v>
      </c>
      <c r="G205" s="220" t="s">
        <v>168</v>
      </c>
      <c r="H205" s="221">
        <v>3.7999999999999998</v>
      </c>
      <c r="I205" s="222"/>
      <c r="J205" s="223">
        <f>ROUND(I205*H205,2)</f>
        <v>0</v>
      </c>
      <c r="K205" s="219" t="s">
        <v>139</v>
      </c>
      <c r="L205" s="43"/>
      <c r="M205" s="224" t="s">
        <v>1</v>
      </c>
      <c r="N205" s="225" t="s">
        <v>40</v>
      </c>
      <c r="O205" s="90"/>
      <c r="P205" s="226">
        <f>O205*H205</f>
        <v>0</v>
      </c>
      <c r="Q205" s="226">
        <v>2.6843599999999999</v>
      </c>
      <c r="R205" s="226">
        <f>Q205*H205</f>
        <v>10.200567999999999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140</v>
      </c>
      <c r="AT205" s="228" t="s">
        <v>135</v>
      </c>
      <c r="AU205" s="228" t="s">
        <v>85</v>
      </c>
      <c r="AY205" s="16" t="s">
        <v>133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83</v>
      </c>
      <c r="BK205" s="229">
        <f>ROUND(I205*H205,2)</f>
        <v>0</v>
      </c>
      <c r="BL205" s="16" t="s">
        <v>140</v>
      </c>
      <c r="BM205" s="228" t="s">
        <v>894</v>
      </c>
    </row>
    <row r="206" s="2" customFormat="1">
      <c r="A206" s="37"/>
      <c r="B206" s="38"/>
      <c r="C206" s="39"/>
      <c r="D206" s="230" t="s">
        <v>142</v>
      </c>
      <c r="E206" s="39"/>
      <c r="F206" s="231" t="s">
        <v>289</v>
      </c>
      <c r="G206" s="39"/>
      <c r="H206" s="39"/>
      <c r="I206" s="232"/>
      <c r="J206" s="39"/>
      <c r="K206" s="39"/>
      <c r="L206" s="43"/>
      <c r="M206" s="233"/>
      <c r="N206" s="23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142</v>
      </c>
      <c r="AU206" s="16" t="s">
        <v>85</v>
      </c>
    </row>
    <row r="207" s="13" customFormat="1">
      <c r="A207" s="13"/>
      <c r="B207" s="235"/>
      <c r="C207" s="236"/>
      <c r="D207" s="230" t="s">
        <v>171</v>
      </c>
      <c r="E207" s="237" t="s">
        <v>1</v>
      </c>
      <c r="F207" s="238" t="s">
        <v>895</v>
      </c>
      <c r="G207" s="236"/>
      <c r="H207" s="239">
        <v>3.7999999999999998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171</v>
      </c>
      <c r="AU207" s="245" t="s">
        <v>85</v>
      </c>
      <c r="AV207" s="13" t="s">
        <v>85</v>
      </c>
      <c r="AW207" s="13" t="s">
        <v>31</v>
      </c>
      <c r="AX207" s="13" t="s">
        <v>83</v>
      </c>
      <c r="AY207" s="245" t="s">
        <v>133</v>
      </c>
    </row>
    <row r="208" s="2" customFormat="1" ht="16.5" customHeight="1">
      <c r="A208" s="37"/>
      <c r="B208" s="38"/>
      <c r="C208" s="217" t="s">
        <v>292</v>
      </c>
      <c r="D208" s="217" t="s">
        <v>135</v>
      </c>
      <c r="E208" s="218" t="s">
        <v>293</v>
      </c>
      <c r="F208" s="219" t="s">
        <v>294</v>
      </c>
      <c r="G208" s="220" t="s">
        <v>168</v>
      </c>
      <c r="H208" s="221">
        <v>21.588000000000001</v>
      </c>
      <c r="I208" s="222"/>
      <c r="J208" s="223">
        <f>ROUND(I208*H208,2)</f>
        <v>0</v>
      </c>
      <c r="K208" s="219" t="s">
        <v>139</v>
      </c>
      <c r="L208" s="43"/>
      <c r="M208" s="224" t="s">
        <v>1</v>
      </c>
      <c r="N208" s="225" t="s">
        <v>40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140</v>
      </c>
      <c r="AT208" s="228" t="s">
        <v>135</v>
      </c>
      <c r="AU208" s="228" t="s">
        <v>85</v>
      </c>
      <c r="AY208" s="16" t="s">
        <v>133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83</v>
      </c>
      <c r="BK208" s="229">
        <f>ROUND(I208*H208,2)</f>
        <v>0</v>
      </c>
      <c r="BL208" s="16" t="s">
        <v>140</v>
      </c>
      <c r="BM208" s="228" t="s">
        <v>896</v>
      </c>
    </row>
    <row r="209" s="2" customFormat="1">
      <c r="A209" s="37"/>
      <c r="B209" s="38"/>
      <c r="C209" s="39"/>
      <c r="D209" s="230" t="s">
        <v>142</v>
      </c>
      <c r="E209" s="39"/>
      <c r="F209" s="231" t="s">
        <v>296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142</v>
      </c>
      <c r="AU209" s="16" t="s">
        <v>85</v>
      </c>
    </row>
    <row r="210" s="13" customFormat="1">
      <c r="A210" s="13"/>
      <c r="B210" s="235"/>
      <c r="C210" s="236"/>
      <c r="D210" s="230" t="s">
        <v>171</v>
      </c>
      <c r="E210" s="237" t="s">
        <v>1</v>
      </c>
      <c r="F210" s="238" t="s">
        <v>897</v>
      </c>
      <c r="G210" s="236"/>
      <c r="H210" s="239">
        <v>8.8580000000000005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171</v>
      </c>
      <c r="AU210" s="245" t="s">
        <v>85</v>
      </c>
      <c r="AV210" s="13" t="s">
        <v>85</v>
      </c>
      <c r="AW210" s="13" t="s">
        <v>31</v>
      </c>
      <c r="AX210" s="13" t="s">
        <v>75</v>
      </c>
      <c r="AY210" s="245" t="s">
        <v>133</v>
      </c>
    </row>
    <row r="211" s="13" customFormat="1">
      <c r="A211" s="13"/>
      <c r="B211" s="235"/>
      <c r="C211" s="236"/>
      <c r="D211" s="230" t="s">
        <v>171</v>
      </c>
      <c r="E211" s="237" t="s">
        <v>1</v>
      </c>
      <c r="F211" s="238" t="s">
        <v>898</v>
      </c>
      <c r="G211" s="236"/>
      <c r="H211" s="239">
        <v>12.73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171</v>
      </c>
      <c r="AU211" s="245" t="s">
        <v>85</v>
      </c>
      <c r="AV211" s="13" t="s">
        <v>85</v>
      </c>
      <c r="AW211" s="13" t="s">
        <v>31</v>
      </c>
      <c r="AX211" s="13" t="s">
        <v>75</v>
      </c>
      <c r="AY211" s="245" t="s">
        <v>133</v>
      </c>
    </row>
    <row r="212" s="14" customFormat="1">
      <c r="A212" s="14"/>
      <c r="B212" s="246"/>
      <c r="C212" s="247"/>
      <c r="D212" s="230" t="s">
        <v>171</v>
      </c>
      <c r="E212" s="248" t="s">
        <v>1</v>
      </c>
      <c r="F212" s="249" t="s">
        <v>175</v>
      </c>
      <c r="G212" s="247"/>
      <c r="H212" s="250">
        <v>21.588000000000001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171</v>
      </c>
      <c r="AU212" s="256" t="s">
        <v>85</v>
      </c>
      <c r="AV212" s="14" t="s">
        <v>140</v>
      </c>
      <c r="AW212" s="14" t="s">
        <v>31</v>
      </c>
      <c r="AX212" s="14" t="s">
        <v>83</v>
      </c>
      <c r="AY212" s="256" t="s">
        <v>133</v>
      </c>
    </row>
    <row r="213" s="2" customFormat="1" ht="24.15" customHeight="1">
      <c r="A213" s="37"/>
      <c r="B213" s="38"/>
      <c r="C213" s="217" t="s">
        <v>298</v>
      </c>
      <c r="D213" s="217" t="s">
        <v>135</v>
      </c>
      <c r="E213" s="218" t="s">
        <v>299</v>
      </c>
      <c r="F213" s="219" t="s">
        <v>300</v>
      </c>
      <c r="G213" s="220" t="s">
        <v>138</v>
      </c>
      <c r="H213" s="221">
        <v>65.090999999999994</v>
      </c>
      <c r="I213" s="222"/>
      <c r="J213" s="223">
        <f>ROUND(I213*H213,2)</f>
        <v>0</v>
      </c>
      <c r="K213" s="219" t="s">
        <v>139</v>
      </c>
      <c r="L213" s="43"/>
      <c r="M213" s="224" t="s">
        <v>1</v>
      </c>
      <c r="N213" s="225" t="s">
        <v>40</v>
      </c>
      <c r="O213" s="90"/>
      <c r="P213" s="226">
        <f>O213*H213</f>
        <v>0</v>
      </c>
      <c r="Q213" s="226">
        <v>0.00182</v>
      </c>
      <c r="R213" s="226">
        <f>Q213*H213</f>
        <v>0.11846561999999999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140</v>
      </c>
      <c r="AT213" s="228" t="s">
        <v>135</v>
      </c>
      <c r="AU213" s="228" t="s">
        <v>85</v>
      </c>
      <c r="AY213" s="16" t="s">
        <v>133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83</v>
      </c>
      <c r="BK213" s="229">
        <f>ROUND(I213*H213,2)</f>
        <v>0</v>
      </c>
      <c r="BL213" s="16" t="s">
        <v>140</v>
      </c>
      <c r="BM213" s="228" t="s">
        <v>899</v>
      </c>
    </row>
    <row r="214" s="2" customFormat="1">
      <c r="A214" s="37"/>
      <c r="B214" s="38"/>
      <c r="C214" s="39"/>
      <c r="D214" s="230" t="s">
        <v>142</v>
      </c>
      <c r="E214" s="39"/>
      <c r="F214" s="231" t="s">
        <v>302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142</v>
      </c>
      <c r="AU214" s="16" t="s">
        <v>85</v>
      </c>
    </row>
    <row r="215" s="13" customFormat="1">
      <c r="A215" s="13"/>
      <c r="B215" s="235"/>
      <c r="C215" s="236"/>
      <c r="D215" s="230" t="s">
        <v>171</v>
      </c>
      <c r="E215" s="237" t="s">
        <v>1</v>
      </c>
      <c r="F215" s="238" t="s">
        <v>900</v>
      </c>
      <c r="G215" s="236"/>
      <c r="H215" s="239">
        <v>24.434999999999999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171</v>
      </c>
      <c r="AU215" s="245" t="s">
        <v>85</v>
      </c>
      <c r="AV215" s="13" t="s">
        <v>85</v>
      </c>
      <c r="AW215" s="13" t="s">
        <v>31</v>
      </c>
      <c r="AX215" s="13" t="s">
        <v>75</v>
      </c>
      <c r="AY215" s="245" t="s">
        <v>133</v>
      </c>
    </row>
    <row r="216" s="13" customFormat="1">
      <c r="A216" s="13"/>
      <c r="B216" s="235"/>
      <c r="C216" s="236"/>
      <c r="D216" s="230" t="s">
        <v>171</v>
      </c>
      <c r="E216" s="237" t="s">
        <v>1</v>
      </c>
      <c r="F216" s="238" t="s">
        <v>901</v>
      </c>
      <c r="G216" s="236"/>
      <c r="H216" s="239">
        <v>35.116999999999997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171</v>
      </c>
      <c r="AU216" s="245" t="s">
        <v>85</v>
      </c>
      <c r="AV216" s="13" t="s">
        <v>85</v>
      </c>
      <c r="AW216" s="13" t="s">
        <v>31</v>
      </c>
      <c r="AX216" s="13" t="s">
        <v>75</v>
      </c>
      <c r="AY216" s="245" t="s">
        <v>133</v>
      </c>
    </row>
    <row r="217" s="13" customFormat="1">
      <c r="A217" s="13"/>
      <c r="B217" s="235"/>
      <c r="C217" s="236"/>
      <c r="D217" s="230" t="s">
        <v>171</v>
      </c>
      <c r="E217" s="237" t="s">
        <v>1</v>
      </c>
      <c r="F217" s="238" t="s">
        <v>902</v>
      </c>
      <c r="G217" s="236"/>
      <c r="H217" s="239">
        <v>5.5389999999999997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171</v>
      </c>
      <c r="AU217" s="245" t="s">
        <v>85</v>
      </c>
      <c r="AV217" s="13" t="s">
        <v>85</v>
      </c>
      <c r="AW217" s="13" t="s">
        <v>31</v>
      </c>
      <c r="AX217" s="13" t="s">
        <v>75</v>
      </c>
      <c r="AY217" s="245" t="s">
        <v>133</v>
      </c>
    </row>
    <row r="218" s="14" customFormat="1">
      <c r="A218" s="14"/>
      <c r="B218" s="246"/>
      <c r="C218" s="247"/>
      <c r="D218" s="230" t="s">
        <v>171</v>
      </c>
      <c r="E218" s="248" t="s">
        <v>1</v>
      </c>
      <c r="F218" s="249" t="s">
        <v>175</v>
      </c>
      <c r="G218" s="247"/>
      <c r="H218" s="250">
        <v>65.090999999999994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171</v>
      </c>
      <c r="AU218" s="256" t="s">
        <v>85</v>
      </c>
      <c r="AV218" s="14" t="s">
        <v>140</v>
      </c>
      <c r="AW218" s="14" t="s">
        <v>31</v>
      </c>
      <c r="AX218" s="14" t="s">
        <v>83</v>
      </c>
      <c r="AY218" s="256" t="s">
        <v>133</v>
      </c>
    </row>
    <row r="219" s="2" customFormat="1" ht="24.15" customHeight="1">
      <c r="A219" s="37"/>
      <c r="B219" s="38"/>
      <c r="C219" s="217" t="s">
        <v>305</v>
      </c>
      <c r="D219" s="217" t="s">
        <v>135</v>
      </c>
      <c r="E219" s="218" t="s">
        <v>306</v>
      </c>
      <c r="F219" s="219" t="s">
        <v>307</v>
      </c>
      <c r="G219" s="220" t="s">
        <v>138</v>
      </c>
      <c r="H219" s="221">
        <v>65.090999999999994</v>
      </c>
      <c r="I219" s="222"/>
      <c r="J219" s="223">
        <f>ROUND(I219*H219,2)</f>
        <v>0</v>
      </c>
      <c r="K219" s="219" t="s">
        <v>139</v>
      </c>
      <c r="L219" s="43"/>
      <c r="M219" s="224" t="s">
        <v>1</v>
      </c>
      <c r="N219" s="225" t="s">
        <v>40</v>
      </c>
      <c r="O219" s="90"/>
      <c r="P219" s="226">
        <f>O219*H219</f>
        <v>0</v>
      </c>
      <c r="Q219" s="226">
        <v>4.0000000000000003E-05</v>
      </c>
      <c r="R219" s="226">
        <f>Q219*H219</f>
        <v>0.0026036399999999999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140</v>
      </c>
      <c r="AT219" s="228" t="s">
        <v>135</v>
      </c>
      <c r="AU219" s="228" t="s">
        <v>85</v>
      </c>
      <c r="AY219" s="16" t="s">
        <v>133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83</v>
      </c>
      <c r="BK219" s="229">
        <f>ROUND(I219*H219,2)</f>
        <v>0</v>
      </c>
      <c r="BL219" s="16" t="s">
        <v>140</v>
      </c>
      <c r="BM219" s="228" t="s">
        <v>903</v>
      </c>
    </row>
    <row r="220" s="2" customFormat="1">
      <c r="A220" s="37"/>
      <c r="B220" s="38"/>
      <c r="C220" s="39"/>
      <c r="D220" s="230" t="s">
        <v>142</v>
      </c>
      <c r="E220" s="39"/>
      <c r="F220" s="231" t="s">
        <v>309</v>
      </c>
      <c r="G220" s="39"/>
      <c r="H220" s="39"/>
      <c r="I220" s="232"/>
      <c r="J220" s="39"/>
      <c r="K220" s="39"/>
      <c r="L220" s="43"/>
      <c r="M220" s="233"/>
      <c r="N220" s="23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142</v>
      </c>
      <c r="AU220" s="16" t="s">
        <v>85</v>
      </c>
    </row>
    <row r="221" s="2" customFormat="1" ht="16.5" customHeight="1">
      <c r="A221" s="37"/>
      <c r="B221" s="38"/>
      <c r="C221" s="217" t="s">
        <v>310</v>
      </c>
      <c r="D221" s="217" t="s">
        <v>135</v>
      </c>
      <c r="E221" s="218" t="s">
        <v>311</v>
      </c>
      <c r="F221" s="219" t="s">
        <v>312</v>
      </c>
      <c r="G221" s="220" t="s">
        <v>192</v>
      </c>
      <c r="H221" s="221">
        <v>0.316</v>
      </c>
      <c r="I221" s="222"/>
      <c r="J221" s="223">
        <f>ROUND(I221*H221,2)</f>
        <v>0</v>
      </c>
      <c r="K221" s="219" t="s">
        <v>139</v>
      </c>
      <c r="L221" s="43"/>
      <c r="M221" s="224" t="s">
        <v>1</v>
      </c>
      <c r="N221" s="225" t="s">
        <v>40</v>
      </c>
      <c r="O221" s="90"/>
      <c r="P221" s="226">
        <f>O221*H221</f>
        <v>0</v>
      </c>
      <c r="Q221" s="226">
        <v>1.0384500000000001</v>
      </c>
      <c r="R221" s="226">
        <f>Q221*H221</f>
        <v>0.32815020000000006</v>
      </c>
      <c r="S221" s="226">
        <v>0</v>
      </c>
      <c r="T221" s="22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8" t="s">
        <v>140</v>
      </c>
      <c r="AT221" s="228" t="s">
        <v>135</v>
      </c>
      <c r="AU221" s="228" t="s">
        <v>85</v>
      </c>
      <c r="AY221" s="16" t="s">
        <v>133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83</v>
      </c>
      <c r="BK221" s="229">
        <f>ROUND(I221*H221,2)</f>
        <v>0</v>
      </c>
      <c r="BL221" s="16" t="s">
        <v>140</v>
      </c>
      <c r="BM221" s="228" t="s">
        <v>904</v>
      </c>
    </row>
    <row r="222" s="2" customFormat="1">
      <c r="A222" s="37"/>
      <c r="B222" s="38"/>
      <c r="C222" s="39"/>
      <c r="D222" s="230" t="s">
        <v>142</v>
      </c>
      <c r="E222" s="39"/>
      <c r="F222" s="231" t="s">
        <v>314</v>
      </c>
      <c r="G222" s="39"/>
      <c r="H222" s="39"/>
      <c r="I222" s="232"/>
      <c r="J222" s="39"/>
      <c r="K222" s="39"/>
      <c r="L222" s="43"/>
      <c r="M222" s="233"/>
      <c r="N222" s="23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142</v>
      </c>
      <c r="AU222" s="16" t="s">
        <v>85</v>
      </c>
    </row>
    <row r="223" s="13" customFormat="1">
      <c r="A223" s="13"/>
      <c r="B223" s="235"/>
      <c r="C223" s="236"/>
      <c r="D223" s="230" t="s">
        <v>171</v>
      </c>
      <c r="E223" s="237" t="s">
        <v>1</v>
      </c>
      <c r="F223" s="238" t="s">
        <v>891</v>
      </c>
      <c r="G223" s="236"/>
      <c r="H223" s="239">
        <v>0.316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171</v>
      </c>
      <c r="AU223" s="245" t="s">
        <v>85</v>
      </c>
      <c r="AV223" s="13" t="s">
        <v>85</v>
      </c>
      <c r="AW223" s="13" t="s">
        <v>31</v>
      </c>
      <c r="AX223" s="13" t="s">
        <v>83</v>
      </c>
      <c r="AY223" s="245" t="s">
        <v>133</v>
      </c>
    </row>
    <row r="224" s="2" customFormat="1" ht="24.15" customHeight="1">
      <c r="A224" s="37"/>
      <c r="B224" s="38"/>
      <c r="C224" s="217" t="s">
        <v>315</v>
      </c>
      <c r="D224" s="217" t="s">
        <v>135</v>
      </c>
      <c r="E224" s="218" t="s">
        <v>316</v>
      </c>
      <c r="F224" s="219" t="s">
        <v>317</v>
      </c>
      <c r="G224" s="220" t="s">
        <v>192</v>
      </c>
      <c r="H224" s="221">
        <v>0.19</v>
      </c>
      <c r="I224" s="222"/>
      <c r="J224" s="223">
        <f>ROUND(I224*H224,2)</f>
        <v>0</v>
      </c>
      <c r="K224" s="219" t="s">
        <v>139</v>
      </c>
      <c r="L224" s="43"/>
      <c r="M224" s="224" t="s">
        <v>1</v>
      </c>
      <c r="N224" s="225" t="s">
        <v>40</v>
      </c>
      <c r="O224" s="90"/>
      <c r="P224" s="226">
        <f>O224*H224</f>
        <v>0</v>
      </c>
      <c r="Q224" s="226">
        <v>1.0597300000000001</v>
      </c>
      <c r="R224" s="226">
        <f>Q224*H224</f>
        <v>0.20134870000000002</v>
      </c>
      <c r="S224" s="226">
        <v>0</v>
      </c>
      <c r="T224" s="22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8" t="s">
        <v>140</v>
      </c>
      <c r="AT224" s="228" t="s">
        <v>135</v>
      </c>
      <c r="AU224" s="228" t="s">
        <v>85</v>
      </c>
      <c r="AY224" s="16" t="s">
        <v>133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6" t="s">
        <v>83</v>
      </c>
      <c r="BK224" s="229">
        <f>ROUND(I224*H224,2)</f>
        <v>0</v>
      </c>
      <c r="BL224" s="16" t="s">
        <v>140</v>
      </c>
      <c r="BM224" s="228" t="s">
        <v>905</v>
      </c>
    </row>
    <row r="225" s="2" customFormat="1">
      <c r="A225" s="37"/>
      <c r="B225" s="38"/>
      <c r="C225" s="39"/>
      <c r="D225" s="230" t="s">
        <v>142</v>
      </c>
      <c r="E225" s="39"/>
      <c r="F225" s="231" t="s">
        <v>319</v>
      </c>
      <c r="G225" s="39"/>
      <c r="H225" s="39"/>
      <c r="I225" s="232"/>
      <c r="J225" s="39"/>
      <c r="K225" s="39"/>
      <c r="L225" s="43"/>
      <c r="M225" s="233"/>
      <c r="N225" s="234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142</v>
      </c>
      <c r="AU225" s="16" t="s">
        <v>85</v>
      </c>
    </row>
    <row r="226" s="13" customFormat="1">
      <c r="A226" s="13"/>
      <c r="B226" s="235"/>
      <c r="C226" s="236"/>
      <c r="D226" s="230" t="s">
        <v>171</v>
      </c>
      <c r="E226" s="237" t="s">
        <v>1</v>
      </c>
      <c r="F226" s="238" t="s">
        <v>893</v>
      </c>
      <c r="G226" s="236"/>
      <c r="H226" s="239">
        <v>0.19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171</v>
      </c>
      <c r="AU226" s="245" t="s">
        <v>85</v>
      </c>
      <c r="AV226" s="13" t="s">
        <v>85</v>
      </c>
      <c r="AW226" s="13" t="s">
        <v>31</v>
      </c>
      <c r="AX226" s="13" t="s">
        <v>83</v>
      </c>
      <c r="AY226" s="245" t="s">
        <v>133</v>
      </c>
    </row>
    <row r="227" s="2" customFormat="1" ht="24.15" customHeight="1">
      <c r="A227" s="37"/>
      <c r="B227" s="38"/>
      <c r="C227" s="217" t="s">
        <v>320</v>
      </c>
      <c r="D227" s="217" t="s">
        <v>135</v>
      </c>
      <c r="E227" s="218" t="s">
        <v>321</v>
      </c>
      <c r="F227" s="219" t="s">
        <v>322</v>
      </c>
      <c r="G227" s="220" t="s">
        <v>151</v>
      </c>
      <c r="H227" s="221">
        <v>7.29</v>
      </c>
      <c r="I227" s="222"/>
      <c r="J227" s="223">
        <f>ROUND(I227*H227,2)</f>
        <v>0</v>
      </c>
      <c r="K227" s="219" t="s">
        <v>139</v>
      </c>
      <c r="L227" s="43"/>
      <c r="M227" s="224" t="s">
        <v>1</v>
      </c>
      <c r="N227" s="225" t="s">
        <v>40</v>
      </c>
      <c r="O227" s="90"/>
      <c r="P227" s="226">
        <f>O227*H227</f>
        <v>0</v>
      </c>
      <c r="Q227" s="226">
        <v>0.00033</v>
      </c>
      <c r="R227" s="226">
        <f>Q227*H227</f>
        <v>0.0024057000000000002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140</v>
      </c>
      <c r="AT227" s="228" t="s">
        <v>135</v>
      </c>
      <c r="AU227" s="228" t="s">
        <v>85</v>
      </c>
      <c r="AY227" s="16" t="s">
        <v>133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83</v>
      </c>
      <c r="BK227" s="229">
        <f>ROUND(I227*H227,2)</f>
        <v>0</v>
      </c>
      <c r="BL227" s="16" t="s">
        <v>140</v>
      </c>
      <c r="BM227" s="228" t="s">
        <v>906</v>
      </c>
    </row>
    <row r="228" s="2" customFormat="1">
      <c r="A228" s="37"/>
      <c r="B228" s="38"/>
      <c r="C228" s="39"/>
      <c r="D228" s="230" t="s">
        <v>142</v>
      </c>
      <c r="E228" s="39"/>
      <c r="F228" s="231" t="s">
        <v>324</v>
      </c>
      <c r="G228" s="39"/>
      <c r="H228" s="39"/>
      <c r="I228" s="232"/>
      <c r="J228" s="39"/>
      <c r="K228" s="39"/>
      <c r="L228" s="43"/>
      <c r="M228" s="233"/>
      <c r="N228" s="23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142</v>
      </c>
      <c r="AU228" s="16" t="s">
        <v>85</v>
      </c>
    </row>
    <row r="229" s="2" customFormat="1">
      <c r="A229" s="37"/>
      <c r="B229" s="38"/>
      <c r="C229" s="39"/>
      <c r="D229" s="230" t="s">
        <v>209</v>
      </c>
      <c r="E229" s="39"/>
      <c r="F229" s="267" t="s">
        <v>325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209</v>
      </c>
      <c r="AU229" s="16" t="s">
        <v>85</v>
      </c>
    </row>
    <row r="230" s="13" customFormat="1">
      <c r="A230" s="13"/>
      <c r="B230" s="235"/>
      <c r="C230" s="236"/>
      <c r="D230" s="230" t="s">
        <v>171</v>
      </c>
      <c r="E230" s="237" t="s">
        <v>1</v>
      </c>
      <c r="F230" s="238" t="s">
        <v>907</v>
      </c>
      <c r="G230" s="236"/>
      <c r="H230" s="239">
        <v>7.29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171</v>
      </c>
      <c r="AU230" s="245" t="s">
        <v>85</v>
      </c>
      <c r="AV230" s="13" t="s">
        <v>85</v>
      </c>
      <c r="AW230" s="13" t="s">
        <v>31</v>
      </c>
      <c r="AX230" s="13" t="s">
        <v>83</v>
      </c>
      <c r="AY230" s="245" t="s">
        <v>133</v>
      </c>
    </row>
    <row r="231" s="2" customFormat="1" ht="16.5" customHeight="1">
      <c r="A231" s="37"/>
      <c r="B231" s="38"/>
      <c r="C231" s="257" t="s">
        <v>327</v>
      </c>
      <c r="D231" s="257" t="s">
        <v>189</v>
      </c>
      <c r="E231" s="258" t="s">
        <v>328</v>
      </c>
      <c r="F231" s="259" t="s">
        <v>329</v>
      </c>
      <c r="G231" s="260" t="s">
        <v>151</v>
      </c>
      <c r="H231" s="261">
        <v>7.29</v>
      </c>
      <c r="I231" s="262"/>
      <c r="J231" s="263">
        <f>ROUND(I231*H231,2)</f>
        <v>0</v>
      </c>
      <c r="K231" s="259" t="s">
        <v>139</v>
      </c>
      <c r="L231" s="264"/>
      <c r="M231" s="265" t="s">
        <v>1</v>
      </c>
      <c r="N231" s="266" t="s">
        <v>40</v>
      </c>
      <c r="O231" s="90"/>
      <c r="P231" s="226">
        <f>O231*H231</f>
        <v>0</v>
      </c>
      <c r="Q231" s="226">
        <v>0.050999999999999997</v>
      </c>
      <c r="R231" s="226">
        <f>Q231*H231</f>
        <v>0.37178999999999995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182</v>
      </c>
      <c r="AT231" s="228" t="s">
        <v>189</v>
      </c>
      <c r="AU231" s="228" t="s">
        <v>85</v>
      </c>
      <c r="AY231" s="16" t="s">
        <v>133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83</v>
      </c>
      <c r="BK231" s="229">
        <f>ROUND(I231*H231,2)</f>
        <v>0</v>
      </c>
      <c r="BL231" s="16" t="s">
        <v>140</v>
      </c>
      <c r="BM231" s="228" t="s">
        <v>908</v>
      </c>
    </row>
    <row r="232" s="2" customFormat="1">
      <c r="A232" s="37"/>
      <c r="B232" s="38"/>
      <c r="C232" s="39"/>
      <c r="D232" s="230" t="s">
        <v>142</v>
      </c>
      <c r="E232" s="39"/>
      <c r="F232" s="231" t="s">
        <v>329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142</v>
      </c>
      <c r="AU232" s="16" t="s">
        <v>85</v>
      </c>
    </row>
    <row r="233" s="2" customFormat="1">
      <c r="A233" s="37"/>
      <c r="B233" s="38"/>
      <c r="C233" s="39"/>
      <c r="D233" s="230" t="s">
        <v>209</v>
      </c>
      <c r="E233" s="39"/>
      <c r="F233" s="267" t="s">
        <v>331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209</v>
      </c>
      <c r="AU233" s="16" t="s">
        <v>85</v>
      </c>
    </row>
    <row r="234" s="12" customFormat="1" ht="22.8" customHeight="1">
      <c r="A234" s="12"/>
      <c r="B234" s="201"/>
      <c r="C234" s="202"/>
      <c r="D234" s="203" t="s">
        <v>74</v>
      </c>
      <c r="E234" s="215" t="s">
        <v>140</v>
      </c>
      <c r="F234" s="215" t="s">
        <v>332</v>
      </c>
      <c r="G234" s="202"/>
      <c r="H234" s="202"/>
      <c r="I234" s="205"/>
      <c r="J234" s="216">
        <f>BK234</f>
        <v>0</v>
      </c>
      <c r="K234" s="202"/>
      <c r="L234" s="207"/>
      <c r="M234" s="208"/>
      <c r="N234" s="209"/>
      <c r="O234" s="209"/>
      <c r="P234" s="210">
        <f>SUM(P235:P267)</f>
        <v>0</v>
      </c>
      <c r="Q234" s="209"/>
      <c r="R234" s="210">
        <f>SUM(R235:R267)</f>
        <v>13.77436784</v>
      </c>
      <c r="S234" s="209"/>
      <c r="T234" s="211">
        <f>SUM(T235:T267)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2" t="s">
        <v>83</v>
      </c>
      <c r="AT234" s="213" t="s">
        <v>74</v>
      </c>
      <c r="AU234" s="213" t="s">
        <v>83</v>
      </c>
      <c r="AY234" s="212" t="s">
        <v>133</v>
      </c>
      <c r="BK234" s="214">
        <f>SUM(BK235:BK267)</f>
        <v>0</v>
      </c>
    </row>
    <row r="235" s="2" customFormat="1" ht="21.75" customHeight="1">
      <c r="A235" s="37"/>
      <c r="B235" s="38"/>
      <c r="C235" s="217" t="s">
        <v>333</v>
      </c>
      <c r="D235" s="217" t="s">
        <v>135</v>
      </c>
      <c r="E235" s="218" t="s">
        <v>334</v>
      </c>
      <c r="F235" s="219" t="s">
        <v>335</v>
      </c>
      <c r="G235" s="220" t="s">
        <v>168</v>
      </c>
      <c r="H235" s="221">
        <v>9.4990000000000006</v>
      </c>
      <c r="I235" s="222"/>
      <c r="J235" s="223">
        <f>ROUND(I235*H235,2)</f>
        <v>0</v>
      </c>
      <c r="K235" s="219" t="s">
        <v>139</v>
      </c>
      <c r="L235" s="43"/>
      <c r="M235" s="224" t="s">
        <v>1</v>
      </c>
      <c r="N235" s="225" t="s">
        <v>40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140</v>
      </c>
      <c r="AT235" s="228" t="s">
        <v>135</v>
      </c>
      <c r="AU235" s="228" t="s">
        <v>85</v>
      </c>
      <c r="AY235" s="16" t="s">
        <v>133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83</v>
      </c>
      <c r="BK235" s="229">
        <f>ROUND(I235*H235,2)</f>
        <v>0</v>
      </c>
      <c r="BL235" s="16" t="s">
        <v>140</v>
      </c>
      <c r="BM235" s="228" t="s">
        <v>909</v>
      </c>
    </row>
    <row r="236" s="2" customFormat="1">
      <c r="A236" s="37"/>
      <c r="B236" s="38"/>
      <c r="C236" s="39"/>
      <c r="D236" s="230" t="s">
        <v>142</v>
      </c>
      <c r="E236" s="39"/>
      <c r="F236" s="231" t="s">
        <v>337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142</v>
      </c>
      <c r="AU236" s="16" t="s">
        <v>85</v>
      </c>
    </row>
    <row r="237" s="13" customFormat="1">
      <c r="A237" s="13"/>
      <c r="B237" s="235"/>
      <c r="C237" s="236"/>
      <c r="D237" s="230" t="s">
        <v>171</v>
      </c>
      <c r="E237" s="237" t="s">
        <v>1</v>
      </c>
      <c r="F237" s="238" t="s">
        <v>910</v>
      </c>
      <c r="G237" s="236"/>
      <c r="H237" s="239">
        <v>9.2620000000000005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171</v>
      </c>
      <c r="AU237" s="245" t="s">
        <v>85</v>
      </c>
      <c r="AV237" s="13" t="s">
        <v>85</v>
      </c>
      <c r="AW237" s="13" t="s">
        <v>31</v>
      </c>
      <c r="AX237" s="13" t="s">
        <v>75</v>
      </c>
      <c r="AY237" s="245" t="s">
        <v>133</v>
      </c>
    </row>
    <row r="238" s="13" customFormat="1">
      <c r="A238" s="13"/>
      <c r="B238" s="235"/>
      <c r="C238" s="236"/>
      <c r="D238" s="230" t="s">
        <v>171</v>
      </c>
      <c r="E238" s="237" t="s">
        <v>1</v>
      </c>
      <c r="F238" s="238" t="s">
        <v>911</v>
      </c>
      <c r="G238" s="236"/>
      <c r="H238" s="239">
        <v>0.23699999999999999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171</v>
      </c>
      <c r="AU238" s="245" t="s">
        <v>85</v>
      </c>
      <c r="AV238" s="13" t="s">
        <v>85</v>
      </c>
      <c r="AW238" s="13" t="s">
        <v>31</v>
      </c>
      <c r="AX238" s="13" t="s">
        <v>75</v>
      </c>
      <c r="AY238" s="245" t="s">
        <v>133</v>
      </c>
    </row>
    <row r="239" s="14" customFormat="1">
      <c r="A239" s="14"/>
      <c r="B239" s="246"/>
      <c r="C239" s="247"/>
      <c r="D239" s="230" t="s">
        <v>171</v>
      </c>
      <c r="E239" s="248" t="s">
        <v>1</v>
      </c>
      <c r="F239" s="249" t="s">
        <v>175</v>
      </c>
      <c r="G239" s="247"/>
      <c r="H239" s="250">
        <v>9.4990000000000006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171</v>
      </c>
      <c r="AU239" s="256" t="s">
        <v>85</v>
      </c>
      <c r="AV239" s="14" t="s">
        <v>140</v>
      </c>
      <c r="AW239" s="14" t="s">
        <v>31</v>
      </c>
      <c r="AX239" s="14" t="s">
        <v>83</v>
      </c>
      <c r="AY239" s="256" t="s">
        <v>133</v>
      </c>
    </row>
    <row r="240" s="2" customFormat="1" ht="24.15" customHeight="1">
      <c r="A240" s="37"/>
      <c r="B240" s="38"/>
      <c r="C240" s="217" t="s">
        <v>340</v>
      </c>
      <c r="D240" s="217" t="s">
        <v>135</v>
      </c>
      <c r="E240" s="218" t="s">
        <v>341</v>
      </c>
      <c r="F240" s="219" t="s">
        <v>342</v>
      </c>
      <c r="G240" s="220" t="s">
        <v>138</v>
      </c>
      <c r="H240" s="221">
        <v>8.6400000000000006</v>
      </c>
      <c r="I240" s="222"/>
      <c r="J240" s="223">
        <f>ROUND(I240*H240,2)</f>
        <v>0</v>
      </c>
      <c r="K240" s="219" t="s">
        <v>139</v>
      </c>
      <c r="L240" s="43"/>
      <c r="M240" s="224" t="s">
        <v>1</v>
      </c>
      <c r="N240" s="225" t="s">
        <v>40</v>
      </c>
      <c r="O240" s="90"/>
      <c r="P240" s="226">
        <f>O240*H240</f>
        <v>0</v>
      </c>
      <c r="Q240" s="226">
        <v>0.01787</v>
      </c>
      <c r="R240" s="226">
        <f>Q240*H240</f>
        <v>0.1543968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140</v>
      </c>
      <c r="AT240" s="228" t="s">
        <v>135</v>
      </c>
      <c r="AU240" s="228" t="s">
        <v>85</v>
      </c>
      <c r="AY240" s="16" t="s">
        <v>133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83</v>
      </c>
      <c r="BK240" s="229">
        <f>ROUND(I240*H240,2)</f>
        <v>0</v>
      </c>
      <c r="BL240" s="16" t="s">
        <v>140</v>
      </c>
      <c r="BM240" s="228" t="s">
        <v>912</v>
      </c>
    </row>
    <row r="241" s="2" customFormat="1">
      <c r="A241" s="37"/>
      <c r="B241" s="38"/>
      <c r="C241" s="39"/>
      <c r="D241" s="230" t="s">
        <v>142</v>
      </c>
      <c r="E241" s="39"/>
      <c r="F241" s="231" t="s">
        <v>344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142</v>
      </c>
      <c r="AU241" s="16" t="s">
        <v>85</v>
      </c>
    </row>
    <row r="242" s="13" customFormat="1">
      <c r="A242" s="13"/>
      <c r="B242" s="235"/>
      <c r="C242" s="236"/>
      <c r="D242" s="230" t="s">
        <v>171</v>
      </c>
      <c r="E242" s="237" t="s">
        <v>1</v>
      </c>
      <c r="F242" s="238" t="s">
        <v>913</v>
      </c>
      <c r="G242" s="236"/>
      <c r="H242" s="239">
        <v>4.6870000000000003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171</v>
      </c>
      <c r="AU242" s="245" t="s">
        <v>85</v>
      </c>
      <c r="AV242" s="13" t="s">
        <v>85</v>
      </c>
      <c r="AW242" s="13" t="s">
        <v>31</v>
      </c>
      <c r="AX242" s="13" t="s">
        <v>75</v>
      </c>
      <c r="AY242" s="245" t="s">
        <v>133</v>
      </c>
    </row>
    <row r="243" s="13" customFormat="1">
      <c r="A243" s="13"/>
      <c r="B243" s="235"/>
      <c r="C243" s="236"/>
      <c r="D243" s="230" t="s">
        <v>171</v>
      </c>
      <c r="E243" s="237" t="s">
        <v>1</v>
      </c>
      <c r="F243" s="238" t="s">
        <v>914</v>
      </c>
      <c r="G243" s="236"/>
      <c r="H243" s="239">
        <v>3.9529999999999998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171</v>
      </c>
      <c r="AU243" s="245" t="s">
        <v>85</v>
      </c>
      <c r="AV243" s="13" t="s">
        <v>85</v>
      </c>
      <c r="AW243" s="13" t="s">
        <v>31</v>
      </c>
      <c r="AX243" s="13" t="s">
        <v>75</v>
      </c>
      <c r="AY243" s="245" t="s">
        <v>133</v>
      </c>
    </row>
    <row r="244" s="14" customFormat="1">
      <c r="A244" s="14"/>
      <c r="B244" s="246"/>
      <c r="C244" s="247"/>
      <c r="D244" s="230" t="s">
        <v>171</v>
      </c>
      <c r="E244" s="248" t="s">
        <v>1</v>
      </c>
      <c r="F244" s="249" t="s">
        <v>175</v>
      </c>
      <c r="G244" s="247"/>
      <c r="H244" s="250">
        <v>8.6400000000000006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171</v>
      </c>
      <c r="AU244" s="256" t="s">
        <v>85</v>
      </c>
      <c r="AV244" s="14" t="s">
        <v>140</v>
      </c>
      <c r="AW244" s="14" t="s">
        <v>31</v>
      </c>
      <c r="AX244" s="14" t="s">
        <v>83</v>
      </c>
      <c r="AY244" s="256" t="s">
        <v>133</v>
      </c>
    </row>
    <row r="245" s="2" customFormat="1" ht="24.15" customHeight="1">
      <c r="A245" s="37"/>
      <c r="B245" s="38"/>
      <c r="C245" s="217" t="s">
        <v>346</v>
      </c>
      <c r="D245" s="217" t="s">
        <v>135</v>
      </c>
      <c r="E245" s="218" t="s">
        <v>347</v>
      </c>
      <c r="F245" s="219" t="s">
        <v>348</v>
      </c>
      <c r="G245" s="220" t="s">
        <v>138</v>
      </c>
      <c r="H245" s="221">
        <v>8.6400000000000006</v>
      </c>
      <c r="I245" s="222"/>
      <c r="J245" s="223">
        <f>ROUND(I245*H245,2)</f>
        <v>0</v>
      </c>
      <c r="K245" s="219" t="s">
        <v>139</v>
      </c>
      <c r="L245" s="43"/>
      <c r="M245" s="224" t="s">
        <v>1</v>
      </c>
      <c r="N245" s="225" t="s">
        <v>40</v>
      </c>
      <c r="O245" s="90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8" t="s">
        <v>140</v>
      </c>
      <c r="AT245" s="228" t="s">
        <v>135</v>
      </c>
      <c r="AU245" s="228" t="s">
        <v>85</v>
      </c>
      <c r="AY245" s="16" t="s">
        <v>133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6" t="s">
        <v>83</v>
      </c>
      <c r="BK245" s="229">
        <f>ROUND(I245*H245,2)</f>
        <v>0</v>
      </c>
      <c r="BL245" s="16" t="s">
        <v>140</v>
      </c>
      <c r="BM245" s="228" t="s">
        <v>915</v>
      </c>
    </row>
    <row r="246" s="2" customFormat="1">
      <c r="A246" s="37"/>
      <c r="B246" s="38"/>
      <c r="C246" s="39"/>
      <c r="D246" s="230" t="s">
        <v>142</v>
      </c>
      <c r="E246" s="39"/>
      <c r="F246" s="231" t="s">
        <v>350</v>
      </c>
      <c r="G246" s="39"/>
      <c r="H246" s="39"/>
      <c r="I246" s="232"/>
      <c r="J246" s="39"/>
      <c r="K246" s="39"/>
      <c r="L246" s="43"/>
      <c r="M246" s="233"/>
      <c r="N246" s="23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142</v>
      </c>
      <c r="AU246" s="16" t="s">
        <v>85</v>
      </c>
    </row>
    <row r="247" s="2" customFormat="1" ht="21.75" customHeight="1">
      <c r="A247" s="37"/>
      <c r="B247" s="38"/>
      <c r="C247" s="217" t="s">
        <v>351</v>
      </c>
      <c r="D247" s="217" t="s">
        <v>135</v>
      </c>
      <c r="E247" s="218" t="s">
        <v>352</v>
      </c>
      <c r="F247" s="219" t="s">
        <v>353</v>
      </c>
      <c r="G247" s="220" t="s">
        <v>192</v>
      </c>
      <c r="H247" s="221">
        <v>0.94899999999999995</v>
      </c>
      <c r="I247" s="222"/>
      <c r="J247" s="223">
        <f>ROUND(I247*H247,2)</f>
        <v>0</v>
      </c>
      <c r="K247" s="219" t="s">
        <v>139</v>
      </c>
      <c r="L247" s="43"/>
      <c r="M247" s="224" t="s">
        <v>1</v>
      </c>
      <c r="N247" s="225" t="s">
        <v>40</v>
      </c>
      <c r="O247" s="90"/>
      <c r="P247" s="226">
        <f>O247*H247</f>
        <v>0</v>
      </c>
      <c r="Q247" s="226">
        <v>1.0492699999999999</v>
      </c>
      <c r="R247" s="226">
        <f>Q247*H247</f>
        <v>0.99575722999999983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140</v>
      </c>
      <c r="AT247" s="228" t="s">
        <v>135</v>
      </c>
      <c r="AU247" s="228" t="s">
        <v>85</v>
      </c>
      <c r="AY247" s="16" t="s">
        <v>133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83</v>
      </c>
      <c r="BK247" s="229">
        <f>ROUND(I247*H247,2)</f>
        <v>0</v>
      </c>
      <c r="BL247" s="16" t="s">
        <v>140</v>
      </c>
      <c r="BM247" s="228" t="s">
        <v>916</v>
      </c>
    </row>
    <row r="248" s="2" customFormat="1">
      <c r="A248" s="37"/>
      <c r="B248" s="38"/>
      <c r="C248" s="39"/>
      <c r="D248" s="230" t="s">
        <v>142</v>
      </c>
      <c r="E248" s="39"/>
      <c r="F248" s="231" t="s">
        <v>355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142</v>
      </c>
      <c r="AU248" s="16" t="s">
        <v>85</v>
      </c>
    </row>
    <row r="249" s="13" customFormat="1">
      <c r="A249" s="13"/>
      <c r="B249" s="235"/>
      <c r="C249" s="236"/>
      <c r="D249" s="230" t="s">
        <v>171</v>
      </c>
      <c r="E249" s="237" t="s">
        <v>1</v>
      </c>
      <c r="F249" s="238" t="s">
        <v>917</v>
      </c>
      <c r="G249" s="236"/>
      <c r="H249" s="239">
        <v>0.94899999999999995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171</v>
      </c>
      <c r="AU249" s="245" t="s">
        <v>85</v>
      </c>
      <c r="AV249" s="13" t="s">
        <v>85</v>
      </c>
      <c r="AW249" s="13" t="s">
        <v>31</v>
      </c>
      <c r="AX249" s="13" t="s">
        <v>83</v>
      </c>
      <c r="AY249" s="245" t="s">
        <v>133</v>
      </c>
    </row>
    <row r="250" s="2" customFormat="1" ht="21.75" customHeight="1">
      <c r="A250" s="37"/>
      <c r="B250" s="38"/>
      <c r="C250" s="217" t="s">
        <v>357</v>
      </c>
      <c r="D250" s="217" t="s">
        <v>135</v>
      </c>
      <c r="E250" s="218" t="s">
        <v>358</v>
      </c>
      <c r="F250" s="219" t="s">
        <v>359</v>
      </c>
      <c r="G250" s="220" t="s">
        <v>192</v>
      </c>
      <c r="H250" s="221">
        <v>0.56899999999999995</v>
      </c>
      <c r="I250" s="222"/>
      <c r="J250" s="223">
        <f>ROUND(I250*H250,2)</f>
        <v>0</v>
      </c>
      <c r="K250" s="219" t="s">
        <v>139</v>
      </c>
      <c r="L250" s="43"/>
      <c r="M250" s="224" t="s">
        <v>1</v>
      </c>
      <c r="N250" s="225" t="s">
        <v>40</v>
      </c>
      <c r="O250" s="90"/>
      <c r="P250" s="226">
        <f>O250*H250</f>
        <v>0</v>
      </c>
      <c r="Q250" s="226">
        <v>1.09687</v>
      </c>
      <c r="R250" s="226">
        <f>Q250*H250</f>
        <v>0.62411902999999991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140</v>
      </c>
      <c r="AT250" s="228" t="s">
        <v>135</v>
      </c>
      <c r="AU250" s="228" t="s">
        <v>85</v>
      </c>
      <c r="AY250" s="16" t="s">
        <v>133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83</v>
      </c>
      <c r="BK250" s="229">
        <f>ROUND(I250*H250,2)</f>
        <v>0</v>
      </c>
      <c r="BL250" s="16" t="s">
        <v>140</v>
      </c>
      <c r="BM250" s="228" t="s">
        <v>918</v>
      </c>
    </row>
    <row r="251" s="2" customFormat="1">
      <c r="A251" s="37"/>
      <c r="B251" s="38"/>
      <c r="C251" s="39"/>
      <c r="D251" s="230" t="s">
        <v>142</v>
      </c>
      <c r="E251" s="39"/>
      <c r="F251" s="231" t="s">
        <v>361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142</v>
      </c>
      <c r="AU251" s="16" t="s">
        <v>85</v>
      </c>
    </row>
    <row r="252" s="13" customFormat="1">
      <c r="A252" s="13"/>
      <c r="B252" s="235"/>
      <c r="C252" s="236"/>
      <c r="D252" s="230" t="s">
        <v>171</v>
      </c>
      <c r="E252" s="237" t="s">
        <v>1</v>
      </c>
      <c r="F252" s="238" t="s">
        <v>919</v>
      </c>
      <c r="G252" s="236"/>
      <c r="H252" s="239">
        <v>0.56899999999999995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171</v>
      </c>
      <c r="AU252" s="245" t="s">
        <v>85</v>
      </c>
      <c r="AV252" s="13" t="s">
        <v>85</v>
      </c>
      <c r="AW252" s="13" t="s">
        <v>31</v>
      </c>
      <c r="AX252" s="13" t="s">
        <v>83</v>
      </c>
      <c r="AY252" s="245" t="s">
        <v>133</v>
      </c>
    </row>
    <row r="253" s="2" customFormat="1" ht="24.15" customHeight="1">
      <c r="A253" s="37"/>
      <c r="B253" s="38"/>
      <c r="C253" s="217" t="s">
        <v>363</v>
      </c>
      <c r="D253" s="217" t="s">
        <v>135</v>
      </c>
      <c r="E253" s="218" t="s">
        <v>364</v>
      </c>
      <c r="F253" s="219" t="s">
        <v>365</v>
      </c>
      <c r="G253" s="220" t="s">
        <v>138</v>
      </c>
      <c r="H253" s="221">
        <v>30.873000000000001</v>
      </c>
      <c r="I253" s="222"/>
      <c r="J253" s="223">
        <f>ROUND(I253*H253,2)</f>
        <v>0</v>
      </c>
      <c r="K253" s="219" t="s">
        <v>139</v>
      </c>
      <c r="L253" s="43"/>
      <c r="M253" s="224" t="s">
        <v>1</v>
      </c>
      <c r="N253" s="225" t="s">
        <v>40</v>
      </c>
      <c r="O253" s="90"/>
      <c r="P253" s="226">
        <f>O253*H253</f>
        <v>0</v>
      </c>
      <c r="Q253" s="226">
        <v>0.00097999999999999997</v>
      </c>
      <c r="R253" s="226">
        <f>Q253*H253</f>
        <v>0.030255540000000001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140</v>
      </c>
      <c r="AT253" s="228" t="s">
        <v>135</v>
      </c>
      <c r="AU253" s="228" t="s">
        <v>85</v>
      </c>
      <c r="AY253" s="16" t="s">
        <v>133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83</v>
      </c>
      <c r="BK253" s="229">
        <f>ROUND(I253*H253,2)</f>
        <v>0</v>
      </c>
      <c r="BL253" s="16" t="s">
        <v>140</v>
      </c>
      <c r="BM253" s="228" t="s">
        <v>920</v>
      </c>
    </row>
    <row r="254" s="2" customFormat="1">
      <c r="A254" s="37"/>
      <c r="B254" s="38"/>
      <c r="C254" s="39"/>
      <c r="D254" s="230" t="s">
        <v>142</v>
      </c>
      <c r="E254" s="39"/>
      <c r="F254" s="231" t="s">
        <v>367</v>
      </c>
      <c r="G254" s="39"/>
      <c r="H254" s="39"/>
      <c r="I254" s="232"/>
      <c r="J254" s="39"/>
      <c r="K254" s="39"/>
      <c r="L254" s="43"/>
      <c r="M254" s="233"/>
      <c r="N254" s="23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142</v>
      </c>
      <c r="AU254" s="16" t="s">
        <v>85</v>
      </c>
    </row>
    <row r="255" s="13" customFormat="1">
      <c r="A255" s="13"/>
      <c r="B255" s="235"/>
      <c r="C255" s="236"/>
      <c r="D255" s="230" t="s">
        <v>171</v>
      </c>
      <c r="E255" s="237" t="s">
        <v>1</v>
      </c>
      <c r="F255" s="238" t="s">
        <v>921</v>
      </c>
      <c r="G255" s="236"/>
      <c r="H255" s="239">
        <v>30.873000000000001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171</v>
      </c>
      <c r="AU255" s="245" t="s">
        <v>85</v>
      </c>
      <c r="AV255" s="13" t="s">
        <v>85</v>
      </c>
      <c r="AW255" s="13" t="s">
        <v>31</v>
      </c>
      <c r="AX255" s="13" t="s">
        <v>83</v>
      </c>
      <c r="AY255" s="245" t="s">
        <v>133</v>
      </c>
    </row>
    <row r="256" s="2" customFormat="1" ht="16.5" customHeight="1">
      <c r="A256" s="37"/>
      <c r="B256" s="38"/>
      <c r="C256" s="257" t="s">
        <v>369</v>
      </c>
      <c r="D256" s="257" t="s">
        <v>189</v>
      </c>
      <c r="E256" s="258" t="s">
        <v>370</v>
      </c>
      <c r="F256" s="259" t="s">
        <v>371</v>
      </c>
      <c r="G256" s="260" t="s">
        <v>138</v>
      </c>
      <c r="H256" s="261">
        <v>33.960000000000001</v>
      </c>
      <c r="I256" s="262"/>
      <c r="J256" s="263">
        <f>ROUND(I256*H256,2)</f>
        <v>0</v>
      </c>
      <c r="K256" s="259" t="s">
        <v>139</v>
      </c>
      <c r="L256" s="264"/>
      <c r="M256" s="265" t="s">
        <v>1</v>
      </c>
      <c r="N256" s="266" t="s">
        <v>40</v>
      </c>
      <c r="O256" s="90"/>
      <c r="P256" s="226">
        <f>O256*H256</f>
        <v>0</v>
      </c>
      <c r="Q256" s="226">
        <v>0.0099000000000000008</v>
      </c>
      <c r="R256" s="226">
        <f>Q256*H256</f>
        <v>0.33620400000000006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182</v>
      </c>
      <c r="AT256" s="228" t="s">
        <v>189</v>
      </c>
      <c r="AU256" s="228" t="s">
        <v>85</v>
      </c>
      <c r="AY256" s="16" t="s">
        <v>133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83</v>
      </c>
      <c r="BK256" s="229">
        <f>ROUND(I256*H256,2)</f>
        <v>0</v>
      </c>
      <c r="BL256" s="16" t="s">
        <v>140</v>
      </c>
      <c r="BM256" s="228" t="s">
        <v>922</v>
      </c>
    </row>
    <row r="257" s="2" customFormat="1">
      <c r="A257" s="37"/>
      <c r="B257" s="38"/>
      <c r="C257" s="39"/>
      <c r="D257" s="230" t="s">
        <v>142</v>
      </c>
      <c r="E257" s="39"/>
      <c r="F257" s="231" t="s">
        <v>371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142</v>
      </c>
      <c r="AU257" s="16" t="s">
        <v>85</v>
      </c>
    </row>
    <row r="258" s="13" customFormat="1">
      <c r="A258" s="13"/>
      <c r="B258" s="235"/>
      <c r="C258" s="236"/>
      <c r="D258" s="230" t="s">
        <v>171</v>
      </c>
      <c r="E258" s="236"/>
      <c r="F258" s="238" t="s">
        <v>923</v>
      </c>
      <c r="G258" s="236"/>
      <c r="H258" s="239">
        <v>33.960000000000001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171</v>
      </c>
      <c r="AU258" s="245" t="s">
        <v>85</v>
      </c>
      <c r="AV258" s="13" t="s">
        <v>85</v>
      </c>
      <c r="AW258" s="13" t="s">
        <v>4</v>
      </c>
      <c r="AX258" s="13" t="s">
        <v>83</v>
      </c>
      <c r="AY258" s="245" t="s">
        <v>133</v>
      </c>
    </row>
    <row r="259" s="2" customFormat="1" ht="24.15" customHeight="1">
      <c r="A259" s="37"/>
      <c r="B259" s="38"/>
      <c r="C259" s="217" t="s">
        <v>374</v>
      </c>
      <c r="D259" s="217" t="s">
        <v>135</v>
      </c>
      <c r="E259" s="218" t="s">
        <v>375</v>
      </c>
      <c r="F259" s="219" t="s">
        <v>376</v>
      </c>
      <c r="G259" s="220" t="s">
        <v>138</v>
      </c>
      <c r="H259" s="221">
        <v>28.501999999999999</v>
      </c>
      <c r="I259" s="222"/>
      <c r="J259" s="223">
        <f>ROUND(I259*H259,2)</f>
        <v>0</v>
      </c>
      <c r="K259" s="219" t="s">
        <v>139</v>
      </c>
      <c r="L259" s="43"/>
      <c r="M259" s="224" t="s">
        <v>1</v>
      </c>
      <c r="N259" s="225" t="s">
        <v>40</v>
      </c>
      <c r="O259" s="90"/>
      <c r="P259" s="226">
        <f>O259*H259</f>
        <v>0</v>
      </c>
      <c r="Q259" s="226">
        <v>0.13861999999999999</v>
      </c>
      <c r="R259" s="226">
        <f>Q259*H259</f>
        <v>3.9509472399999996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140</v>
      </c>
      <c r="AT259" s="228" t="s">
        <v>135</v>
      </c>
      <c r="AU259" s="228" t="s">
        <v>85</v>
      </c>
      <c r="AY259" s="16" t="s">
        <v>133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83</v>
      </c>
      <c r="BK259" s="229">
        <f>ROUND(I259*H259,2)</f>
        <v>0</v>
      </c>
      <c r="BL259" s="16" t="s">
        <v>140</v>
      </c>
      <c r="BM259" s="228" t="s">
        <v>924</v>
      </c>
    </row>
    <row r="260" s="2" customFormat="1">
      <c r="A260" s="37"/>
      <c r="B260" s="38"/>
      <c r="C260" s="39"/>
      <c r="D260" s="230" t="s">
        <v>142</v>
      </c>
      <c r="E260" s="39"/>
      <c r="F260" s="231" t="s">
        <v>378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142</v>
      </c>
      <c r="AU260" s="16" t="s">
        <v>85</v>
      </c>
    </row>
    <row r="261" s="13" customFormat="1">
      <c r="A261" s="13"/>
      <c r="B261" s="235"/>
      <c r="C261" s="236"/>
      <c r="D261" s="230" t="s">
        <v>171</v>
      </c>
      <c r="E261" s="237" t="s">
        <v>1</v>
      </c>
      <c r="F261" s="238" t="s">
        <v>925</v>
      </c>
      <c r="G261" s="236"/>
      <c r="H261" s="239">
        <v>28.501999999999999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171</v>
      </c>
      <c r="AU261" s="245" t="s">
        <v>85</v>
      </c>
      <c r="AV261" s="13" t="s">
        <v>85</v>
      </c>
      <c r="AW261" s="13" t="s">
        <v>31</v>
      </c>
      <c r="AX261" s="13" t="s">
        <v>83</v>
      </c>
      <c r="AY261" s="245" t="s">
        <v>133</v>
      </c>
    </row>
    <row r="262" s="2" customFormat="1" ht="24.15" customHeight="1">
      <c r="A262" s="37"/>
      <c r="B262" s="38"/>
      <c r="C262" s="217" t="s">
        <v>379</v>
      </c>
      <c r="D262" s="217" t="s">
        <v>135</v>
      </c>
      <c r="E262" s="218" t="s">
        <v>380</v>
      </c>
      <c r="F262" s="219" t="s">
        <v>381</v>
      </c>
      <c r="G262" s="220" t="s">
        <v>168</v>
      </c>
      <c r="H262" s="221">
        <v>3.6000000000000001</v>
      </c>
      <c r="I262" s="222"/>
      <c r="J262" s="223">
        <f>ROUND(I262*H262,2)</f>
        <v>0</v>
      </c>
      <c r="K262" s="219" t="s">
        <v>139</v>
      </c>
      <c r="L262" s="43"/>
      <c r="M262" s="224" t="s">
        <v>1</v>
      </c>
      <c r="N262" s="225" t="s">
        <v>40</v>
      </c>
      <c r="O262" s="90"/>
      <c r="P262" s="226">
        <f>O262*H262</f>
        <v>0</v>
      </c>
      <c r="Q262" s="226">
        <v>2.13408</v>
      </c>
      <c r="R262" s="226">
        <f>Q262*H262</f>
        <v>7.6826879999999997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140</v>
      </c>
      <c r="AT262" s="228" t="s">
        <v>135</v>
      </c>
      <c r="AU262" s="228" t="s">
        <v>85</v>
      </c>
      <c r="AY262" s="16" t="s">
        <v>133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83</v>
      </c>
      <c r="BK262" s="229">
        <f>ROUND(I262*H262,2)</f>
        <v>0</v>
      </c>
      <c r="BL262" s="16" t="s">
        <v>140</v>
      </c>
      <c r="BM262" s="228" t="s">
        <v>926</v>
      </c>
    </row>
    <row r="263" s="2" customFormat="1">
      <c r="A263" s="37"/>
      <c r="B263" s="38"/>
      <c r="C263" s="39"/>
      <c r="D263" s="230" t="s">
        <v>142</v>
      </c>
      <c r="E263" s="39"/>
      <c r="F263" s="231" t="s">
        <v>383</v>
      </c>
      <c r="G263" s="39"/>
      <c r="H263" s="39"/>
      <c r="I263" s="232"/>
      <c r="J263" s="39"/>
      <c r="K263" s="39"/>
      <c r="L263" s="43"/>
      <c r="M263" s="233"/>
      <c r="N263" s="23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142</v>
      </c>
      <c r="AU263" s="16" t="s">
        <v>85</v>
      </c>
    </row>
    <row r="264" s="2" customFormat="1">
      <c r="A264" s="37"/>
      <c r="B264" s="38"/>
      <c r="C264" s="39"/>
      <c r="D264" s="230" t="s">
        <v>209</v>
      </c>
      <c r="E264" s="39"/>
      <c r="F264" s="267" t="s">
        <v>210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209</v>
      </c>
      <c r="AU264" s="16" t="s">
        <v>85</v>
      </c>
    </row>
    <row r="265" s="13" customFormat="1">
      <c r="A265" s="13"/>
      <c r="B265" s="235"/>
      <c r="C265" s="236"/>
      <c r="D265" s="230" t="s">
        <v>171</v>
      </c>
      <c r="E265" s="237" t="s">
        <v>1</v>
      </c>
      <c r="F265" s="238" t="s">
        <v>927</v>
      </c>
      <c r="G265" s="236"/>
      <c r="H265" s="239">
        <v>3.6000000000000001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171</v>
      </c>
      <c r="AU265" s="245" t="s">
        <v>85</v>
      </c>
      <c r="AV265" s="13" t="s">
        <v>85</v>
      </c>
      <c r="AW265" s="13" t="s">
        <v>31</v>
      </c>
      <c r="AX265" s="13" t="s">
        <v>83</v>
      </c>
      <c r="AY265" s="245" t="s">
        <v>133</v>
      </c>
    </row>
    <row r="266" s="2" customFormat="1" ht="24.15" customHeight="1">
      <c r="A266" s="37"/>
      <c r="B266" s="38"/>
      <c r="C266" s="217" t="s">
        <v>385</v>
      </c>
      <c r="D266" s="217" t="s">
        <v>135</v>
      </c>
      <c r="E266" s="218" t="s">
        <v>386</v>
      </c>
      <c r="F266" s="219" t="s">
        <v>387</v>
      </c>
      <c r="G266" s="220" t="s">
        <v>138</v>
      </c>
      <c r="H266" s="221">
        <v>18</v>
      </c>
      <c r="I266" s="222"/>
      <c r="J266" s="223">
        <f>ROUND(I266*H266,2)</f>
        <v>0</v>
      </c>
      <c r="K266" s="219" t="s">
        <v>139</v>
      </c>
      <c r="L266" s="43"/>
      <c r="M266" s="224" t="s">
        <v>1</v>
      </c>
      <c r="N266" s="225" t="s">
        <v>40</v>
      </c>
      <c r="O266" s="90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140</v>
      </c>
      <c r="AT266" s="228" t="s">
        <v>135</v>
      </c>
      <c r="AU266" s="228" t="s">
        <v>85</v>
      </c>
      <c r="AY266" s="16" t="s">
        <v>133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83</v>
      </c>
      <c r="BK266" s="229">
        <f>ROUND(I266*H266,2)</f>
        <v>0</v>
      </c>
      <c r="BL266" s="16" t="s">
        <v>140</v>
      </c>
      <c r="BM266" s="228" t="s">
        <v>928</v>
      </c>
    </row>
    <row r="267" s="2" customFormat="1">
      <c r="A267" s="37"/>
      <c r="B267" s="38"/>
      <c r="C267" s="39"/>
      <c r="D267" s="230" t="s">
        <v>142</v>
      </c>
      <c r="E267" s="39"/>
      <c r="F267" s="231" t="s">
        <v>389</v>
      </c>
      <c r="G267" s="39"/>
      <c r="H267" s="39"/>
      <c r="I267" s="232"/>
      <c r="J267" s="39"/>
      <c r="K267" s="39"/>
      <c r="L267" s="43"/>
      <c r="M267" s="233"/>
      <c r="N267" s="23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142</v>
      </c>
      <c r="AU267" s="16" t="s">
        <v>85</v>
      </c>
    </row>
    <row r="268" s="12" customFormat="1" ht="22.8" customHeight="1">
      <c r="A268" s="12"/>
      <c r="B268" s="201"/>
      <c r="C268" s="202"/>
      <c r="D268" s="203" t="s">
        <v>74</v>
      </c>
      <c r="E268" s="215" t="s">
        <v>159</v>
      </c>
      <c r="F268" s="215" t="s">
        <v>390</v>
      </c>
      <c r="G268" s="202"/>
      <c r="H268" s="202"/>
      <c r="I268" s="205"/>
      <c r="J268" s="216">
        <f>BK268</f>
        <v>0</v>
      </c>
      <c r="K268" s="202"/>
      <c r="L268" s="207"/>
      <c r="M268" s="208"/>
      <c r="N268" s="209"/>
      <c r="O268" s="209"/>
      <c r="P268" s="210">
        <f>SUM(P269:P278)</f>
        <v>0</v>
      </c>
      <c r="Q268" s="209"/>
      <c r="R268" s="210">
        <f>SUM(R269:R278)</f>
        <v>0</v>
      </c>
      <c r="S268" s="209"/>
      <c r="T268" s="211">
        <f>SUM(T269:T278)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2" t="s">
        <v>83</v>
      </c>
      <c r="AT268" s="213" t="s">
        <v>74</v>
      </c>
      <c r="AU268" s="213" t="s">
        <v>83</v>
      </c>
      <c r="AY268" s="212" t="s">
        <v>133</v>
      </c>
      <c r="BK268" s="214">
        <f>SUM(BK269:BK278)</f>
        <v>0</v>
      </c>
    </row>
    <row r="269" s="2" customFormat="1" ht="21.75" customHeight="1">
      <c r="A269" s="37"/>
      <c r="B269" s="38"/>
      <c r="C269" s="217" t="s">
        <v>391</v>
      </c>
      <c r="D269" s="217" t="s">
        <v>135</v>
      </c>
      <c r="E269" s="218" t="s">
        <v>392</v>
      </c>
      <c r="F269" s="219" t="s">
        <v>393</v>
      </c>
      <c r="G269" s="220" t="s">
        <v>138</v>
      </c>
      <c r="H269" s="221">
        <v>47</v>
      </c>
      <c r="I269" s="222"/>
      <c r="J269" s="223">
        <f>ROUND(I269*H269,2)</f>
        <v>0</v>
      </c>
      <c r="K269" s="219" t="s">
        <v>139</v>
      </c>
      <c r="L269" s="43"/>
      <c r="M269" s="224" t="s">
        <v>1</v>
      </c>
      <c r="N269" s="225" t="s">
        <v>40</v>
      </c>
      <c r="O269" s="90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8" t="s">
        <v>140</v>
      </c>
      <c r="AT269" s="228" t="s">
        <v>135</v>
      </c>
      <c r="AU269" s="228" t="s">
        <v>85</v>
      </c>
      <c r="AY269" s="16" t="s">
        <v>133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6" t="s">
        <v>83</v>
      </c>
      <c r="BK269" s="229">
        <f>ROUND(I269*H269,2)</f>
        <v>0</v>
      </c>
      <c r="BL269" s="16" t="s">
        <v>140</v>
      </c>
      <c r="BM269" s="228" t="s">
        <v>929</v>
      </c>
    </row>
    <row r="270" s="2" customFormat="1">
      <c r="A270" s="37"/>
      <c r="B270" s="38"/>
      <c r="C270" s="39"/>
      <c r="D270" s="230" t="s">
        <v>142</v>
      </c>
      <c r="E270" s="39"/>
      <c r="F270" s="231" t="s">
        <v>395</v>
      </c>
      <c r="G270" s="39"/>
      <c r="H270" s="39"/>
      <c r="I270" s="232"/>
      <c r="J270" s="39"/>
      <c r="K270" s="39"/>
      <c r="L270" s="43"/>
      <c r="M270" s="233"/>
      <c r="N270" s="23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142</v>
      </c>
      <c r="AU270" s="16" t="s">
        <v>85</v>
      </c>
    </row>
    <row r="271" s="2" customFormat="1" ht="24.15" customHeight="1">
      <c r="A271" s="37"/>
      <c r="B271" s="38"/>
      <c r="C271" s="217" t="s">
        <v>396</v>
      </c>
      <c r="D271" s="217" t="s">
        <v>135</v>
      </c>
      <c r="E271" s="218" t="s">
        <v>397</v>
      </c>
      <c r="F271" s="219" t="s">
        <v>398</v>
      </c>
      <c r="G271" s="220" t="s">
        <v>138</v>
      </c>
      <c r="H271" s="221">
        <v>47</v>
      </c>
      <c r="I271" s="222"/>
      <c r="J271" s="223">
        <f>ROUND(I271*H271,2)</f>
        <v>0</v>
      </c>
      <c r="K271" s="219" t="s">
        <v>139</v>
      </c>
      <c r="L271" s="43"/>
      <c r="M271" s="224" t="s">
        <v>1</v>
      </c>
      <c r="N271" s="225" t="s">
        <v>40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140</v>
      </c>
      <c r="AT271" s="228" t="s">
        <v>135</v>
      </c>
      <c r="AU271" s="228" t="s">
        <v>85</v>
      </c>
      <c r="AY271" s="16" t="s">
        <v>133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83</v>
      </c>
      <c r="BK271" s="229">
        <f>ROUND(I271*H271,2)</f>
        <v>0</v>
      </c>
      <c r="BL271" s="16" t="s">
        <v>140</v>
      </c>
      <c r="BM271" s="228" t="s">
        <v>930</v>
      </c>
    </row>
    <row r="272" s="2" customFormat="1">
      <c r="A272" s="37"/>
      <c r="B272" s="38"/>
      <c r="C272" s="39"/>
      <c r="D272" s="230" t="s">
        <v>142</v>
      </c>
      <c r="E272" s="39"/>
      <c r="F272" s="231" t="s">
        <v>400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142</v>
      </c>
      <c r="AU272" s="16" t="s">
        <v>85</v>
      </c>
    </row>
    <row r="273" s="2" customFormat="1" ht="21.75" customHeight="1">
      <c r="A273" s="37"/>
      <c r="B273" s="38"/>
      <c r="C273" s="217" t="s">
        <v>401</v>
      </c>
      <c r="D273" s="217" t="s">
        <v>135</v>
      </c>
      <c r="E273" s="218" t="s">
        <v>402</v>
      </c>
      <c r="F273" s="219" t="s">
        <v>403</v>
      </c>
      <c r="G273" s="220" t="s">
        <v>138</v>
      </c>
      <c r="H273" s="221">
        <v>77</v>
      </c>
      <c r="I273" s="222"/>
      <c r="J273" s="223">
        <f>ROUND(I273*H273,2)</f>
        <v>0</v>
      </c>
      <c r="K273" s="219" t="s">
        <v>139</v>
      </c>
      <c r="L273" s="43"/>
      <c r="M273" s="224" t="s">
        <v>1</v>
      </c>
      <c r="N273" s="225" t="s">
        <v>40</v>
      </c>
      <c r="O273" s="90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8" t="s">
        <v>140</v>
      </c>
      <c r="AT273" s="228" t="s">
        <v>135</v>
      </c>
      <c r="AU273" s="228" t="s">
        <v>85</v>
      </c>
      <c r="AY273" s="16" t="s">
        <v>133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6" t="s">
        <v>83</v>
      </c>
      <c r="BK273" s="229">
        <f>ROUND(I273*H273,2)</f>
        <v>0</v>
      </c>
      <c r="BL273" s="16" t="s">
        <v>140</v>
      </c>
      <c r="BM273" s="228" t="s">
        <v>931</v>
      </c>
    </row>
    <row r="274" s="2" customFormat="1">
      <c r="A274" s="37"/>
      <c r="B274" s="38"/>
      <c r="C274" s="39"/>
      <c r="D274" s="230" t="s">
        <v>142</v>
      </c>
      <c r="E274" s="39"/>
      <c r="F274" s="231" t="s">
        <v>405</v>
      </c>
      <c r="G274" s="39"/>
      <c r="H274" s="39"/>
      <c r="I274" s="232"/>
      <c r="J274" s="39"/>
      <c r="K274" s="39"/>
      <c r="L274" s="43"/>
      <c r="M274" s="233"/>
      <c r="N274" s="23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142</v>
      </c>
      <c r="AU274" s="16" t="s">
        <v>85</v>
      </c>
    </row>
    <row r="275" s="2" customFormat="1" ht="24.15" customHeight="1">
      <c r="A275" s="37"/>
      <c r="B275" s="38"/>
      <c r="C275" s="217" t="s">
        <v>406</v>
      </c>
      <c r="D275" s="217" t="s">
        <v>135</v>
      </c>
      <c r="E275" s="218" t="s">
        <v>407</v>
      </c>
      <c r="F275" s="219" t="s">
        <v>408</v>
      </c>
      <c r="G275" s="220" t="s">
        <v>138</v>
      </c>
      <c r="H275" s="221">
        <v>47</v>
      </c>
      <c r="I275" s="222"/>
      <c r="J275" s="223">
        <f>ROUND(I275*H275,2)</f>
        <v>0</v>
      </c>
      <c r="K275" s="219" t="s">
        <v>139</v>
      </c>
      <c r="L275" s="43"/>
      <c r="M275" s="224" t="s">
        <v>1</v>
      </c>
      <c r="N275" s="225" t="s">
        <v>40</v>
      </c>
      <c r="O275" s="90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140</v>
      </c>
      <c r="AT275" s="228" t="s">
        <v>135</v>
      </c>
      <c r="AU275" s="228" t="s">
        <v>85</v>
      </c>
      <c r="AY275" s="16" t="s">
        <v>133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83</v>
      </c>
      <c r="BK275" s="229">
        <f>ROUND(I275*H275,2)</f>
        <v>0</v>
      </c>
      <c r="BL275" s="16" t="s">
        <v>140</v>
      </c>
      <c r="BM275" s="228" t="s">
        <v>932</v>
      </c>
    </row>
    <row r="276" s="2" customFormat="1">
      <c r="A276" s="37"/>
      <c r="B276" s="38"/>
      <c r="C276" s="39"/>
      <c r="D276" s="230" t="s">
        <v>142</v>
      </c>
      <c r="E276" s="39"/>
      <c r="F276" s="231" t="s">
        <v>410</v>
      </c>
      <c r="G276" s="39"/>
      <c r="H276" s="39"/>
      <c r="I276" s="232"/>
      <c r="J276" s="39"/>
      <c r="K276" s="39"/>
      <c r="L276" s="43"/>
      <c r="M276" s="233"/>
      <c r="N276" s="23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142</v>
      </c>
      <c r="AU276" s="16" t="s">
        <v>85</v>
      </c>
    </row>
    <row r="277" s="2" customFormat="1" ht="24.15" customHeight="1">
      <c r="A277" s="37"/>
      <c r="B277" s="38"/>
      <c r="C277" s="217" t="s">
        <v>411</v>
      </c>
      <c r="D277" s="217" t="s">
        <v>135</v>
      </c>
      <c r="E277" s="218" t="s">
        <v>412</v>
      </c>
      <c r="F277" s="219" t="s">
        <v>413</v>
      </c>
      <c r="G277" s="220" t="s">
        <v>138</v>
      </c>
      <c r="H277" s="221">
        <v>77</v>
      </c>
      <c r="I277" s="222"/>
      <c r="J277" s="223">
        <f>ROUND(I277*H277,2)</f>
        <v>0</v>
      </c>
      <c r="K277" s="219" t="s">
        <v>139</v>
      </c>
      <c r="L277" s="43"/>
      <c r="M277" s="224" t="s">
        <v>1</v>
      </c>
      <c r="N277" s="225" t="s">
        <v>40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140</v>
      </c>
      <c r="AT277" s="228" t="s">
        <v>135</v>
      </c>
      <c r="AU277" s="228" t="s">
        <v>85</v>
      </c>
      <c r="AY277" s="16" t="s">
        <v>133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83</v>
      </c>
      <c r="BK277" s="229">
        <f>ROUND(I277*H277,2)</f>
        <v>0</v>
      </c>
      <c r="BL277" s="16" t="s">
        <v>140</v>
      </c>
      <c r="BM277" s="228" t="s">
        <v>933</v>
      </c>
    </row>
    <row r="278" s="2" customFormat="1">
      <c r="A278" s="37"/>
      <c r="B278" s="38"/>
      <c r="C278" s="39"/>
      <c r="D278" s="230" t="s">
        <v>142</v>
      </c>
      <c r="E278" s="39"/>
      <c r="F278" s="231" t="s">
        <v>415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142</v>
      </c>
      <c r="AU278" s="16" t="s">
        <v>85</v>
      </c>
    </row>
    <row r="279" s="12" customFormat="1" ht="22.8" customHeight="1">
      <c r="A279" s="12"/>
      <c r="B279" s="201"/>
      <c r="C279" s="202"/>
      <c r="D279" s="203" t="s">
        <v>74</v>
      </c>
      <c r="E279" s="215" t="s">
        <v>188</v>
      </c>
      <c r="F279" s="215" t="s">
        <v>428</v>
      </c>
      <c r="G279" s="202"/>
      <c r="H279" s="202"/>
      <c r="I279" s="205"/>
      <c r="J279" s="216">
        <f>BK279</f>
        <v>0</v>
      </c>
      <c r="K279" s="202"/>
      <c r="L279" s="207"/>
      <c r="M279" s="208"/>
      <c r="N279" s="209"/>
      <c r="O279" s="209"/>
      <c r="P279" s="210">
        <f>SUM(P280:P322)</f>
        <v>0</v>
      </c>
      <c r="Q279" s="209"/>
      <c r="R279" s="210">
        <f>SUM(R280:R322)</f>
        <v>4.8641749999999995</v>
      </c>
      <c r="S279" s="209"/>
      <c r="T279" s="211">
        <f>SUM(T280:T322)</f>
        <v>92.056600000000003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2" t="s">
        <v>83</v>
      </c>
      <c r="AT279" s="213" t="s">
        <v>74</v>
      </c>
      <c r="AU279" s="213" t="s">
        <v>83</v>
      </c>
      <c r="AY279" s="212" t="s">
        <v>133</v>
      </c>
      <c r="BK279" s="214">
        <f>SUM(BK280:BK322)</f>
        <v>0</v>
      </c>
    </row>
    <row r="280" s="2" customFormat="1" ht="24.15" customHeight="1">
      <c r="A280" s="37"/>
      <c r="B280" s="38"/>
      <c r="C280" s="217" t="s">
        <v>418</v>
      </c>
      <c r="D280" s="217" t="s">
        <v>135</v>
      </c>
      <c r="E280" s="218" t="s">
        <v>430</v>
      </c>
      <c r="F280" s="219" t="s">
        <v>431</v>
      </c>
      <c r="G280" s="220" t="s">
        <v>432</v>
      </c>
      <c r="H280" s="221">
        <v>2</v>
      </c>
      <c r="I280" s="222"/>
      <c r="J280" s="223">
        <f>ROUND(I280*H280,2)</f>
        <v>0</v>
      </c>
      <c r="K280" s="219" t="s">
        <v>139</v>
      </c>
      <c r="L280" s="43"/>
      <c r="M280" s="224" t="s">
        <v>1</v>
      </c>
      <c r="N280" s="225" t="s">
        <v>40</v>
      </c>
      <c r="O280" s="90"/>
      <c r="P280" s="226">
        <f>O280*H280</f>
        <v>0</v>
      </c>
      <c r="Q280" s="226">
        <v>0.00069999999999999999</v>
      </c>
      <c r="R280" s="226">
        <f>Q280*H280</f>
        <v>0.0014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140</v>
      </c>
      <c r="AT280" s="228" t="s">
        <v>135</v>
      </c>
      <c r="AU280" s="228" t="s">
        <v>85</v>
      </c>
      <c r="AY280" s="16" t="s">
        <v>133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83</v>
      </c>
      <c r="BK280" s="229">
        <f>ROUND(I280*H280,2)</f>
        <v>0</v>
      </c>
      <c r="BL280" s="16" t="s">
        <v>140</v>
      </c>
      <c r="BM280" s="228" t="s">
        <v>934</v>
      </c>
    </row>
    <row r="281" s="2" customFormat="1">
      <c r="A281" s="37"/>
      <c r="B281" s="38"/>
      <c r="C281" s="39"/>
      <c r="D281" s="230" t="s">
        <v>142</v>
      </c>
      <c r="E281" s="39"/>
      <c r="F281" s="231" t="s">
        <v>434</v>
      </c>
      <c r="G281" s="39"/>
      <c r="H281" s="39"/>
      <c r="I281" s="232"/>
      <c r="J281" s="39"/>
      <c r="K281" s="39"/>
      <c r="L281" s="43"/>
      <c r="M281" s="233"/>
      <c r="N281" s="23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142</v>
      </c>
      <c r="AU281" s="16" t="s">
        <v>85</v>
      </c>
    </row>
    <row r="282" s="2" customFormat="1" ht="24.15" customHeight="1">
      <c r="A282" s="37"/>
      <c r="B282" s="38"/>
      <c r="C282" s="257" t="s">
        <v>423</v>
      </c>
      <c r="D282" s="257" t="s">
        <v>189</v>
      </c>
      <c r="E282" s="258" t="s">
        <v>436</v>
      </c>
      <c r="F282" s="259" t="s">
        <v>437</v>
      </c>
      <c r="G282" s="260" t="s">
        <v>432</v>
      </c>
      <c r="H282" s="261">
        <v>2</v>
      </c>
      <c r="I282" s="262"/>
      <c r="J282" s="263">
        <f>ROUND(I282*H282,2)</f>
        <v>0</v>
      </c>
      <c r="K282" s="259" t="s">
        <v>139</v>
      </c>
      <c r="L282" s="264"/>
      <c r="M282" s="265" t="s">
        <v>1</v>
      </c>
      <c r="N282" s="266" t="s">
        <v>40</v>
      </c>
      <c r="O282" s="90"/>
      <c r="P282" s="226">
        <f>O282*H282</f>
        <v>0</v>
      </c>
      <c r="Q282" s="226">
        <v>0.0025000000000000001</v>
      </c>
      <c r="R282" s="226">
        <f>Q282*H282</f>
        <v>0.0050000000000000001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182</v>
      </c>
      <c r="AT282" s="228" t="s">
        <v>189</v>
      </c>
      <c r="AU282" s="228" t="s">
        <v>85</v>
      </c>
      <c r="AY282" s="16" t="s">
        <v>133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83</v>
      </c>
      <c r="BK282" s="229">
        <f>ROUND(I282*H282,2)</f>
        <v>0</v>
      </c>
      <c r="BL282" s="16" t="s">
        <v>140</v>
      </c>
      <c r="BM282" s="228" t="s">
        <v>935</v>
      </c>
    </row>
    <row r="283" s="2" customFormat="1">
      <c r="A283" s="37"/>
      <c r="B283" s="38"/>
      <c r="C283" s="39"/>
      <c r="D283" s="230" t="s">
        <v>142</v>
      </c>
      <c r="E283" s="39"/>
      <c r="F283" s="231" t="s">
        <v>437</v>
      </c>
      <c r="G283" s="39"/>
      <c r="H283" s="39"/>
      <c r="I283" s="232"/>
      <c r="J283" s="39"/>
      <c r="K283" s="39"/>
      <c r="L283" s="43"/>
      <c r="M283" s="233"/>
      <c r="N283" s="23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142</v>
      </c>
      <c r="AU283" s="16" t="s">
        <v>85</v>
      </c>
    </row>
    <row r="284" s="2" customFormat="1" ht="16.5" customHeight="1">
      <c r="A284" s="37"/>
      <c r="B284" s="38"/>
      <c r="C284" s="217" t="s">
        <v>429</v>
      </c>
      <c r="D284" s="217" t="s">
        <v>135</v>
      </c>
      <c r="E284" s="218" t="s">
        <v>440</v>
      </c>
      <c r="F284" s="219" t="s">
        <v>441</v>
      </c>
      <c r="G284" s="220" t="s">
        <v>432</v>
      </c>
      <c r="H284" s="221">
        <v>2</v>
      </c>
      <c r="I284" s="222"/>
      <c r="J284" s="223">
        <f>ROUND(I284*H284,2)</f>
        <v>0</v>
      </c>
      <c r="K284" s="219" t="s">
        <v>139</v>
      </c>
      <c r="L284" s="43"/>
      <c r="M284" s="224" t="s">
        <v>1</v>
      </c>
      <c r="N284" s="225" t="s">
        <v>40</v>
      </c>
      <c r="O284" s="90"/>
      <c r="P284" s="226">
        <f>O284*H284</f>
        <v>0</v>
      </c>
      <c r="Q284" s="226">
        <v>0.081119999999999998</v>
      </c>
      <c r="R284" s="226">
        <f>Q284*H284</f>
        <v>0.16224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140</v>
      </c>
      <c r="AT284" s="228" t="s">
        <v>135</v>
      </c>
      <c r="AU284" s="228" t="s">
        <v>85</v>
      </c>
      <c r="AY284" s="16" t="s">
        <v>133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83</v>
      </c>
      <c r="BK284" s="229">
        <f>ROUND(I284*H284,2)</f>
        <v>0</v>
      </c>
      <c r="BL284" s="16" t="s">
        <v>140</v>
      </c>
      <c r="BM284" s="228" t="s">
        <v>936</v>
      </c>
    </row>
    <row r="285" s="2" customFormat="1">
      <c r="A285" s="37"/>
      <c r="B285" s="38"/>
      <c r="C285" s="39"/>
      <c r="D285" s="230" t="s">
        <v>142</v>
      </c>
      <c r="E285" s="39"/>
      <c r="F285" s="231" t="s">
        <v>443</v>
      </c>
      <c r="G285" s="39"/>
      <c r="H285" s="39"/>
      <c r="I285" s="232"/>
      <c r="J285" s="39"/>
      <c r="K285" s="39"/>
      <c r="L285" s="43"/>
      <c r="M285" s="233"/>
      <c r="N285" s="23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142</v>
      </c>
      <c r="AU285" s="16" t="s">
        <v>85</v>
      </c>
    </row>
    <row r="286" s="2" customFormat="1" ht="24.15" customHeight="1">
      <c r="A286" s="37"/>
      <c r="B286" s="38"/>
      <c r="C286" s="217" t="s">
        <v>435</v>
      </c>
      <c r="D286" s="217" t="s">
        <v>135</v>
      </c>
      <c r="E286" s="218" t="s">
        <v>445</v>
      </c>
      <c r="F286" s="219" t="s">
        <v>446</v>
      </c>
      <c r="G286" s="220" t="s">
        <v>432</v>
      </c>
      <c r="H286" s="221">
        <v>2</v>
      </c>
      <c r="I286" s="222"/>
      <c r="J286" s="223">
        <f>ROUND(I286*H286,2)</f>
        <v>0</v>
      </c>
      <c r="K286" s="219" t="s">
        <v>139</v>
      </c>
      <c r="L286" s="43"/>
      <c r="M286" s="224" t="s">
        <v>1</v>
      </c>
      <c r="N286" s="225" t="s">
        <v>40</v>
      </c>
      <c r="O286" s="90"/>
      <c r="P286" s="226">
        <f>O286*H286</f>
        <v>0</v>
      </c>
      <c r="Q286" s="226">
        <v>0.10940999999999999</v>
      </c>
      <c r="R286" s="226">
        <f>Q286*H286</f>
        <v>0.21881999999999999</v>
      </c>
      <c r="S286" s="226">
        <v>0</v>
      </c>
      <c r="T286" s="22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8" t="s">
        <v>140</v>
      </c>
      <c r="AT286" s="228" t="s">
        <v>135</v>
      </c>
      <c r="AU286" s="228" t="s">
        <v>85</v>
      </c>
      <c r="AY286" s="16" t="s">
        <v>133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6" t="s">
        <v>83</v>
      </c>
      <c r="BK286" s="229">
        <f>ROUND(I286*H286,2)</f>
        <v>0</v>
      </c>
      <c r="BL286" s="16" t="s">
        <v>140</v>
      </c>
      <c r="BM286" s="228" t="s">
        <v>937</v>
      </c>
    </row>
    <row r="287" s="2" customFormat="1">
      <c r="A287" s="37"/>
      <c r="B287" s="38"/>
      <c r="C287" s="39"/>
      <c r="D287" s="230" t="s">
        <v>142</v>
      </c>
      <c r="E287" s="39"/>
      <c r="F287" s="231" t="s">
        <v>448</v>
      </c>
      <c r="G287" s="39"/>
      <c r="H287" s="39"/>
      <c r="I287" s="232"/>
      <c r="J287" s="39"/>
      <c r="K287" s="39"/>
      <c r="L287" s="43"/>
      <c r="M287" s="233"/>
      <c r="N287" s="23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142</v>
      </c>
      <c r="AU287" s="16" t="s">
        <v>85</v>
      </c>
    </row>
    <row r="288" s="2" customFormat="1" ht="21.75" customHeight="1">
      <c r="A288" s="37"/>
      <c r="B288" s="38"/>
      <c r="C288" s="257" t="s">
        <v>439</v>
      </c>
      <c r="D288" s="257" t="s">
        <v>189</v>
      </c>
      <c r="E288" s="258" t="s">
        <v>450</v>
      </c>
      <c r="F288" s="259" t="s">
        <v>451</v>
      </c>
      <c r="G288" s="260" t="s">
        <v>432</v>
      </c>
      <c r="H288" s="261">
        <v>2</v>
      </c>
      <c r="I288" s="262"/>
      <c r="J288" s="263">
        <f>ROUND(I288*H288,2)</f>
        <v>0</v>
      </c>
      <c r="K288" s="259" t="s">
        <v>139</v>
      </c>
      <c r="L288" s="264"/>
      <c r="M288" s="265" t="s">
        <v>1</v>
      </c>
      <c r="N288" s="266" t="s">
        <v>40</v>
      </c>
      <c r="O288" s="90"/>
      <c r="P288" s="226">
        <f>O288*H288</f>
        <v>0</v>
      </c>
      <c r="Q288" s="226">
        <v>0.0061000000000000004</v>
      </c>
      <c r="R288" s="226">
        <f>Q288*H288</f>
        <v>0.012200000000000001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182</v>
      </c>
      <c r="AT288" s="228" t="s">
        <v>189</v>
      </c>
      <c r="AU288" s="228" t="s">
        <v>85</v>
      </c>
      <c r="AY288" s="16" t="s">
        <v>133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83</v>
      </c>
      <c r="BK288" s="229">
        <f>ROUND(I288*H288,2)</f>
        <v>0</v>
      </c>
      <c r="BL288" s="16" t="s">
        <v>140</v>
      </c>
      <c r="BM288" s="228" t="s">
        <v>938</v>
      </c>
    </row>
    <row r="289" s="2" customFormat="1">
      <c r="A289" s="37"/>
      <c r="B289" s="38"/>
      <c r="C289" s="39"/>
      <c r="D289" s="230" t="s">
        <v>142</v>
      </c>
      <c r="E289" s="39"/>
      <c r="F289" s="231" t="s">
        <v>451</v>
      </c>
      <c r="G289" s="39"/>
      <c r="H289" s="39"/>
      <c r="I289" s="232"/>
      <c r="J289" s="39"/>
      <c r="K289" s="39"/>
      <c r="L289" s="43"/>
      <c r="M289" s="233"/>
      <c r="N289" s="23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142</v>
      </c>
      <c r="AU289" s="16" t="s">
        <v>85</v>
      </c>
    </row>
    <row r="290" s="2" customFormat="1" ht="24.15" customHeight="1">
      <c r="A290" s="37"/>
      <c r="B290" s="38"/>
      <c r="C290" s="217" t="s">
        <v>444</v>
      </c>
      <c r="D290" s="217" t="s">
        <v>135</v>
      </c>
      <c r="E290" s="218" t="s">
        <v>454</v>
      </c>
      <c r="F290" s="219" t="s">
        <v>455</v>
      </c>
      <c r="G290" s="220" t="s">
        <v>151</v>
      </c>
      <c r="H290" s="221">
        <v>26.899999999999999</v>
      </c>
      <c r="I290" s="222"/>
      <c r="J290" s="223">
        <f>ROUND(I290*H290,2)</f>
        <v>0</v>
      </c>
      <c r="K290" s="219" t="s">
        <v>139</v>
      </c>
      <c r="L290" s="43"/>
      <c r="M290" s="224" t="s">
        <v>1</v>
      </c>
      <c r="N290" s="225" t="s">
        <v>40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140</v>
      </c>
      <c r="AT290" s="228" t="s">
        <v>135</v>
      </c>
      <c r="AU290" s="228" t="s">
        <v>85</v>
      </c>
      <c r="AY290" s="16" t="s">
        <v>133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83</v>
      </c>
      <c r="BK290" s="229">
        <f>ROUND(I290*H290,2)</f>
        <v>0</v>
      </c>
      <c r="BL290" s="16" t="s">
        <v>140</v>
      </c>
      <c r="BM290" s="228" t="s">
        <v>939</v>
      </c>
    </row>
    <row r="291" s="2" customFormat="1">
      <c r="A291" s="37"/>
      <c r="B291" s="38"/>
      <c r="C291" s="39"/>
      <c r="D291" s="230" t="s">
        <v>142</v>
      </c>
      <c r="E291" s="39"/>
      <c r="F291" s="231" t="s">
        <v>457</v>
      </c>
      <c r="G291" s="39"/>
      <c r="H291" s="39"/>
      <c r="I291" s="232"/>
      <c r="J291" s="39"/>
      <c r="K291" s="39"/>
      <c r="L291" s="43"/>
      <c r="M291" s="233"/>
      <c r="N291" s="23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142</v>
      </c>
      <c r="AU291" s="16" t="s">
        <v>85</v>
      </c>
    </row>
    <row r="292" s="13" customFormat="1">
      <c r="A292" s="13"/>
      <c r="B292" s="235"/>
      <c r="C292" s="236"/>
      <c r="D292" s="230" t="s">
        <v>171</v>
      </c>
      <c r="E292" s="237" t="s">
        <v>1</v>
      </c>
      <c r="F292" s="238" t="s">
        <v>940</v>
      </c>
      <c r="G292" s="236"/>
      <c r="H292" s="239">
        <v>26.899999999999999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171</v>
      </c>
      <c r="AU292" s="245" t="s">
        <v>85</v>
      </c>
      <c r="AV292" s="13" t="s">
        <v>85</v>
      </c>
      <c r="AW292" s="13" t="s">
        <v>31</v>
      </c>
      <c r="AX292" s="13" t="s">
        <v>83</v>
      </c>
      <c r="AY292" s="245" t="s">
        <v>133</v>
      </c>
    </row>
    <row r="293" s="2" customFormat="1" ht="24.15" customHeight="1">
      <c r="A293" s="37"/>
      <c r="B293" s="38"/>
      <c r="C293" s="217" t="s">
        <v>449</v>
      </c>
      <c r="D293" s="217" t="s">
        <v>135</v>
      </c>
      <c r="E293" s="218" t="s">
        <v>460</v>
      </c>
      <c r="F293" s="219" t="s">
        <v>461</v>
      </c>
      <c r="G293" s="220" t="s">
        <v>151</v>
      </c>
      <c r="H293" s="221">
        <v>26.899999999999999</v>
      </c>
      <c r="I293" s="222"/>
      <c r="J293" s="223">
        <f>ROUND(I293*H293,2)</f>
        <v>0</v>
      </c>
      <c r="K293" s="219" t="s">
        <v>139</v>
      </c>
      <c r="L293" s="43"/>
      <c r="M293" s="224" t="s">
        <v>1</v>
      </c>
      <c r="N293" s="225" t="s">
        <v>40</v>
      </c>
      <c r="O293" s="90"/>
      <c r="P293" s="226">
        <f>O293*H293</f>
        <v>0</v>
      </c>
      <c r="Q293" s="226">
        <v>0.00011</v>
      </c>
      <c r="R293" s="226">
        <f>Q293*H293</f>
        <v>0.0029589999999999998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140</v>
      </c>
      <c r="AT293" s="228" t="s">
        <v>135</v>
      </c>
      <c r="AU293" s="228" t="s">
        <v>85</v>
      </c>
      <c r="AY293" s="16" t="s">
        <v>133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83</v>
      </c>
      <c r="BK293" s="229">
        <f>ROUND(I293*H293,2)</f>
        <v>0</v>
      </c>
      <c r="BL293" s="16" t="s">
        <v>140</v>
      </c>
      <c r="BM293" s="228" t="s">
        <v>941</v>
      </c>
    </row>
    <row r="294" s="2" customFormat="1">
      <c r="A294" s="37"/>
      <c r="B294" s="38"/>
      <c r="C294" s="39"/>
      <c r="D294" s="230" t="s">
        <v>142</v>
      </c>
      <c r="E294" s="39"/>
      <c r="F294" s="231" t="s">
        <v>463</v>
      </c>
      <c r="G294" s="39"/>
      <c r="H294" s="39"/>
      <c r="I294" s="232"/>
      <c r="J294" s="39"/>
      <c r="K294" s="39"/>
      <c r="L294" s="43"/>
      <c r="M294" s="233"/>
      <c r="N294" s="23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142</v>
      </c>
      <c r="AU294" s="16" t="s">
        <v>85</v>
      </c>
    </row>
    <row r="295" s="2" customFormat="1" ht="24.15" customHeight="1">
      <c r="A295" s="37"/>
      <c r="B295" s="38"/>
      <c r="C295" s="217" t="s">
        <v>453</v>
      </c>
      <c r="D295" s="217" t="s">
        <v>135</v>
      </c>
      <c r="E295" s="218" t="s">
        <v>465</v>
      </c>
      <c r="F295" s="219" t="s">
        <v>466</v>
      </c>
      <c r="G295" s="220" t="s">
        <v>138</v>
      </c>
      <c r="H295" s="221">
        <v>6.0800000000000001</v>
      </c>
      <c r="I295" s="222"/>
      <c r="J295" s="223">
        <f>ROUND(I295*H295,2)</f>
        <v>0</v>
      </c>
      <c r="K295" s="219" t="s">
        <v>139</v>
      </c>
      <c r="L295" s="43"/>
      <c r="M295" s="224" t="s">
        <v>1</v>
      </c>
      <c r="N295" s="225" t="s">
        <v>40</v>
      </c>
      <c r="O295" s="90"/>
      <c r="P295" s="226">
        <f>O295*H295</f>
        <v>0</v>
      </c>
      <c r="Q295" s="226">
        <v>0.00095</v>
      </c>
      <c r="R295" s="226">
        <f>Q295*H295</f>
        <v>0.0057759999999999999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140</v>
      </c>
      <c r="AT295" s="228" t="s">
        <v>135</v>
      </c>
      <c r="AU295" s="228" t="s">
        <v>85</v>
      </c>
      <c r="AY295" s="16" t="s">
        <v>133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83</v>
      </c>
      <c r="BK295" s="229">
        <f>ROUND(I295*H295,2)</f>
        <v>0</v>
      </c>
      <c r="BL295" s="16" t="s">
        <v>140</v>
      </c>
      <c r="BM295" s="228" t="s">
        <v>942</v>
      </c>
    </row>
    <row r="296" s="2" customFormat="1">
      <c r="A296" s="37"/>
      <c r="B296" s="38"/>
      <c r="C296" s="39"/>
      <c r="D296" s="230" t="s">
        <v>142</v>
      </c>
      <c r="E296" s="39"/>
      <c r="F296" s="231" t="s">
        <v>468</v>
      </c>
      <c r="G296" s="39"/>
      <c r="H296" s="39"/>
      <c r="I296" s="232"/>
      <c r="J296" s="39"/>
      <c r="K296" s="39"/>
      <c r="L296" s="43"/>
      <c r="M296" s="233"/>
      <c r="N296" s="234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142</v>
      </c>
      <c r="AU296" s="16" t="s">
        <v>85</v>
      </c>
    </row>
    <row r="297" s="13" customFormat="1">
      <c r="A297" s="13"/>
      <c r="B297" s="235"/>
      <c r="C297" s="236"/>
      <c r="D297" s="230" t="s">
        <v>171</v>
      </c>
      <c r="E297" s="237" t="s">
        <v>1</v>
      </c>
      <c r="F297" s="238" t="s">
        <v>943</v>
      </c>
      <c r="G297" s="236"/>
      <c r="H297" s="239">
        <v>6.0800000000000001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171</v>
      </c>
      <c r="AU297" s="245" t="s">
        <v>85</v>
      </c>
      <c r="AV297" s="13" t="s">
        <v>85</v>
      </c>
      <c r="AW297" s="13" t="s">
        <v>31</v>
      </c>
      <c r="AX297" s="13" t="s">
        <v>83</v>
      </c>
      <c r="AY297" s="245" t="s">
        <v>133</v>
      </c>
    </row>
    <row r="298" s="2" customFormat="1" ht="24.15" customHeight="1">
      <c r="A298" s="37"/>
      <c r="B298" s="38"/>
      <c r="C298" s="217" t="s">
        <v>459</v>
      </c>
      <c r="D298" s="217" t="s">
        <v>135</v>
      </c>
      <c r="E298" s="218" t="s">
        <v>471</v>
      </c>
      <c r="F298" s="219" t="s">
        <v>472</v>
      </c>
      <c r="G298" s="220" t="s">
        <v>432</v>
      </c>
      <c r="H298" s="221">
        <v>2</v>
      </c>
      <c r="I298" s="222"/>
      <c r="J298" s="223">
        <f>ROUND(I298*H298,2)</f>
        <v>0</v>
      </c>
      <c r="K298" s="219" t="s">
        <v>139</v>
      </c>
      <c r="L298" s="43"/>
      <c r="M298" s="224" t="s">
        <v>1</v>
      </c>
      <c r="N298" s="225" t="s">
        <v>40</v>
      </c>
      <c r="O298" s="90"/>
      <c r="P298" s="226">
        <f>O298*H298</f>
        <v>0</v>
      </c>
      <c r="Q298" s="226">
        <v>0.0064900000000000001</v>
      </c>
      <c r="R298" s="226">
        <f>Q298*H298</f>
        <v>0.01298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140</v>
      </c>
      <c r="AT298" s="228" t="s">
        <v>135</v>
      </c>
      <c r="AU298" s="228" t="s">
        <v>85</v>
      </c>
      <c r="AY298" s="16" t="s">
        <v>133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83</v>
      </c>
      <c r="BK298" s="229">
        <f>ROUND(I298*H298,2)</f>
        <v>0</v>
      </c>
      <c r="BL298" s="16" t="s">
        <v>140</v>
      </c>
      <c r="BM298" s="228" t="s">
        <v>944</v>
      </c>
    </row>
    <row r="299" s="2" customFormat="1">
      <c r="A299" s="37"/>
      <c r="B299" s="38"/>
      <c r="C299" s="39"/>
      <c r="D299" s="230" t="s">
        <v>142</v>
      </c>
      <c r="E299" s="39"/>
      <c r="F299" s="231" t="s">
        <v>474</v>
      </c>
      <c r="G299" s="39"/>
      <c r="H299" s="39"/>
      <c r="I299" s="232"/>
      <c r="J299" s="39"/>
      <c r="K299" s="39"/>
      <c r="L299" s="43"/>
      <c r="M299" s="233"/>
      <c r="N299" s="234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142</v>
      </c>
      <c r="AU299" s="16" t="s">
        <v>85</v>
      </c>
    </row>
    <row r="300" s="2" customFormat="1" ht="21.75" customHeight="1">
      <c r="A300" s="37"/>
      <c r="B300" s="38"/>
      <c r="C300" s="217" t="s">
        <v>464</v>
      </c>
      <c r="D300" s="217" t="s">
        <v>135</v>
      </c>
      <c r="E300" s="218" t="s">
        <v>476</v>
      </c>
      <c r="F300" s="219" t="s">
        <v>477</v>
      </c>
      <c r="G300" s="220" t="s">
        <v>192</v>
      </c>
      <c r="H300" s="221">
        <v>5</v>
      </c>
      <c r="I300" s="222"/>
      <c r="J300" s="223">
        <f>ROUND(I300*H300,2)</f>
        <v>0</v>
      </c>
      <c r="K300" s="219" t="s">
        <v>139</v>
      </c>
      <c r="L300" s="43"/>
      <c r="M300" s="224" t="s">
        <v>1</v>
      </c>
      <c r="N300" s="225" t="s">
        <v>40</v>
      </c>
      <c r="O300" s="90"/>
      <c r="P300" s="226">
        <f>O300*H300</f>
        <v>0</v>
      </c>
      <c r="Q300" s="226">
        <v>0.0044000000000000003</v>
      </c>
      <c r="R300" s="226">
        <f>Q300*H300</f>
        <v>0.022000000000000002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140</v>
      </c>
      <c r="AT300" s="228" t="s">
        <v>135</v>
      </c>
      <c r="AU300" s="228" t="s">
        <v>85</v>
      </c>
      <c r="AY300" s="16" t="s">
        <v>133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83</v>
      </c>
      <c r="BK300" s="229">
        <f>ROUND(I300*H300,2)</f>
        <v>0</v>
      </c>
      <c r="BL300" s="16" t="s">
        <v>140</v>
      </c>
      <c r="BM300" s="228" t="s">
        <v>945</v>
      </c>
    </row>
    <row r="301" s="2" customFormat="1">
      <c r="A301" s="37"/>
      <c r="B301" s="38"/>
      <c r="C301" s="39"/>
      <c r="D301" s="230" t="s">
        <v>142</v>
      </c>
      <c r="E301" s="39"/>
      <c r="F301" s="231" t="s">
        <v>479</v>
      </c>
      <c r="G301" s="39"/>
      <c r="H301" s="39"/>
      <c r="I301" s="232"/>
      <c r="J301" s="39"/>
      <c r="K301" s="39"/>
      <c r="L301" s="43"/>
      <c r="M301" s="233"/>
      <c r="N301" s="234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142</v>
      </c>
      <c r="AU301" s="16" t="s">
        <v>85</v>
      </c>
    </row>
    <row r="302" s="2" customFormat="1" ht="24.15" customHeight="1">
      <c r="A302" s="37"/>
      <c r="B302" s="38"/>
      <c r="C302" s="217" t="s">
        <v>470</v>
      </c>
      <c r="D302" s="217" t="s">
        <v>135</v>
      </c>
      <c r="E302" s="218" t="s">
        <v>481</v>
      </c>
      <c r="F302" s="219" t="s">
        <v>482</v>
      </c>
      <c r="G302" s="220" t="s">
        <v>192</v>
      </c>
      <c r="H302" s="221">
        <v>5</v>
      </c>
      <c r="I302" s="222"/>
      <c r="J302" s="223">
        <f>ROUND(I302*H302,2)</f>
        <v>0</v>
      </c>
      <c r="K302" s="219" t="s">
        <v>139</v>
      </c>
      <c r="L302" s="43"/>
      <c r="M302" s="224" t="s">
        <v>1</v>
      </c>
      <c r="N302" s="225" t="s">
        <v>40</v>
      </c>
      <c r="O302" s="90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140</v>
      </c>
      <c r="AT302" s="228" t="s">
        <v>135</v>
      </c>
      <c r="AU302" s="228" t="s">
        <v>85</v>
      </c>
      <c r="AY302" s="16" t="s">
        <v>133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83</v>
      </c>
      <c r="BK302" s="229">
        <f>ROUND(I302*H302,2)</f>
        <v>0</v>
      </c>
      <c r="BL302" s="16" t="s">
        <v>140</v>
      </c>
      <c r="BM302" s="228" t="s">
        <v>946</v>
      </c>
    </row>
    <row r="303" s="2" customFormat="1">
      <c r="A303" s="37"/>
      <c r="B303" s="38"/>
      <c r="C303" s="39"/>
      <c r="D303" s="230" t="s">
        <v>142</v>
      </c>
      <c r="E303" s="39"/>
      <c r="F303" s="231" t="s">
        <v>484</v>
      </c>
      <c r="G303" s="39"/>
      <c r="H303" s="39"/>
      <c r="I303" s="232"/>
      <c r="J303" s="39"/>
      <c r="K303" s="39"/>
      <c r="L303" s="43"/>
      <c r="M303" s="233"/>
      <c r="N303" s="234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142</v>
      </c>
      <c r="AU303" s="16" t="s">
        <v>85</v>
      </c>
    </row>
    <row r="304" s="2" customFormat="1" ht="24.15" customHeight="1">
      <c r="A304" s="37"/>
      <c r="B304" s="38"/>
      <c r="C304" s="217" t="s">
        <v>475</v>
      </c>
      <c r="D304" s="217" t="s">
        <v>135</v>
      </c>
      <c r="E304" s="218" t="s">
        <v>486</v>
      </c>
      <c r="F304" s="219" t="s">
        <v>487</v>
      </c>
      <c r="G304" s="220" t="s">
        <v>192</v>
      </c>
      <c r="H304" s="221">
        <v>10</v>
      </c>
      <c r="I304" s="222"/>
      <c r="J304" s="223">
        <f>ROUND(I304*H304,2)</f>
        <v>0</v>
      </c>
      <c r="K304" s="219" t="s">
        <v>139</v>
      </c>
      <c r="L304" s="43"/>
      <c r="M304" s="224" t="s">
        <v>1</v>
      </c>
      <c r="N304" s="225" t="s">
        <v>40</v>
      </c>
      <c r="O304" s="90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140</v>
      </c>
      <c r="AT304" s="228" t="s">
        <v>135</v>
      </c>
      <c r="AU304" s="228" t="s">
        <v>85</v>
      </c>
      <c r="AY304" s="16" t="s">
        <v>133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83</v>
      </c>
      <c r="BK304" s="229">
        <f>ROUND(I304*H304,2)</f>
        <v>0</v>
      </c>
      <c r="BL304" s="16" t="s">
        <v>140</v>
      </c>
      <c r="BM304" s="228" t="s">
        <v>947</v>
      </c>
    </row>
    <row r="305" s="2" customFormat="1">
      <c r="A305" s="37"/>
      <c r="B305" s="38"/>
      <c r="C305" s="39"/>
      <c r="D305" s="230" t="s">
        <v>142</v>
      </c>
      <c r="E305" s="39"/>
      <c r="F305" s="231" t="s">
        <v>489</v>
      </c>
      <c r="G305" s="39"/>
      <c r="H305" s="39"/>
      <c r="I305" s="232"/>
      <c r="J305" s="39"/>
      <c r="K305" s="39"/>
      <c r="L305" s="43"/>
      <c r="M305" s="233"/>
      <c r="N305" s="23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142</v>
      </c>
      <c r="AU305" s="16" t="s">
        <v>85</v>
      </c>
    </row>
    <row r="306" s="13" customFormat="1">
      <c r="A306" s="13"/>
      <c r="B306" s="235"/>
      <c r="C306" s="236"/>
      <c r="D306" s="230" t="s">
        <v>171</v>
      </c>
      <c r="E306" s="237" t="s">
        <v>1</v>
      </c>
      <c r="F306" s="238" t="s">
        <v>159</v>
      </c>
      <c r="G306" s="236"/>
      <c r="H306" s="239">
        <v>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171</v>
      </c>
      <c r="AU306" s="245" t="s">
        <v>85</v>
      </c>
      <c r="AV306" s="13" t="s">
        <v>85</v>
      </c>
      <c r="AW306" s="13" t="s">
        <v>31</v>
      </c>
      <c r="AX306" s="13" t="s">
        <v>83</v>
      </c>
      <c r="AY306" s="245" t="s">
        <v>133</v>
      </c>
    </row>
    <row r="307" s="13" customFormat="1">
      <c r="A307" s="13"/>
      <c r="B307" s="235"/>
      <c r="C307" s="236"/>
      <c r="D307" s="230" t="s">
        <v>171</v>
      </c>
      <c r="E307" s="236"/>
      <c r="F307" s="238" t="s">
        <v>948</v>
      </c>
      <c r="G307" s="236"/>
      <c r="H307" s="239">
        <v>10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171</v>
      </c>
      <c r="AU307" s="245" t="s">
        <v>85</v>
      </c>
      <c r="AV307" s="13" t="s">
        <v>85</v>
      </c>
      <c r="AW307" s="13" t="s">
        <v>4</v>
      </c>
      <c r="AX307" s="13" t="s">
        <v>83</v>
      </c>
      <c r="AY307" s="245" t="s">
        <v>133</v>
      </c>
    </row>
    <row r="308" s="2" customFormat="1" ht="16.5" customHeight="1">
      <c r="A308" s="37"/>
      <c r="B308" s="38"/>
      <c r="C308" s="217" t="s">
        <v>480</v>
      </c>
      <c r="D308" s="217" t="s">
        <v>135</v>
      </c>
      <c r="E308" s="218" t="s">
        <v>492</v>
      </c>
      <c r="F308" s="219" t="s">
        <v>493</v>
      </c>
      <c r="G308" s="220" t="s">
        <v>168</v>
      </c>
      <c r="H308" s="221">
        <v>9.5999999999999996</v>
      </c>
      <c r="I308" s="222"/>
      <c r="J308" s="223">
        <f>ROUND(I308*H308,2)</f>
        <v>0</v>
      </c>
      <c r="K308" s="219" t="s">
        <v>139</v>
      </c>
      <c r="L308" s="43"/>
      <c r="M308" s="224" t="s">
        <v>1</v>
      </c>
      <c r="N308" s="225" t="s">
        <v>40</v>
      </c>
      <c r="O308" s="90"/>
      <c r="P308" s="226">
        <f>O308*H308</f>
        <v>0</v>
      </c>
      <c r="Q308" s="226">
        <v>0.12</v>
      </c>
      <c r="R308" s="226">
        <f>Q308*H308</f>
        <v>1.1519999999999999</v>
      </c>
      <c r="S308" s="226">
        <v>2.4900000000000002</v>
      </c>
      <c r="T308" s="227">
        <f>S308*H308</f>
        <v>23.904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140</v>
      </c>
      <c r="AT308" s="228" t="s">
        <v>135</v>
      </c>
      <c r="AU308" s="228" t="s">
        <v>85</v>
      </c>
      <c r="AY308" s="16" t="s">
        <v>133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83</v>
      </c>
      <c r="BK308" s="229">
        <f>ROUND(I308*H308,2)</f>
        <v>0</v>
      </c>
      <c r="BL308" s="16" t="s">
        <v>140</v>
      </c>
      <c r="BM308" s="228" t="s">
        <v>949</v>
      </c>
    </row>
    <row r="309" s="2" customFormat="1">
      <c r="A309" s="37"/>
      <c r="B309" s="38"/>
      <c r="C309" s="39"/>
      <c r="D309" s="230" t="s">
        <v>142</v>
      </c>
      <c r="E309" s="39"/>
      <c r="F309" s="231" t="s">
        <v>495</v>
      </c>
      <c r="G309" s="39"/>
      <c r="H309" s="39"/>
      <c r="I309" s="232"/>
      <c r="J309" s="39"/>
      <c r="K309" s="39"/>
      <c r="L309" s="43"/>
      <c r="M309" s="233"/>
      <c r="N309" s="234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142</v>
      </c>
      <c r="AU309" s="16" t="s">
        <v>85</v>
      </c>
    </row>
    <row r="310" s="13" customFormat="1">
      <c r="A310" s="13"/>
      <c r="B310" s="235"/>
      <c r="C310" s="236"/>
      <c r="D310" s="230" t="s">
        <v>171</v>
      </c>
      <c r="E310" s="237" t="s">
        <v>1</v>
      </c>
      <c r="F310" s="238" t="s">
        <v>950</v>
      </c>
      <c r="G310" s="236"/>
      <c r="H310" s="239">
        <v>9.5999999999999996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171</v>
      </c>
      <c r="AU310" s="245" t="s">
        <v>85</v>
      </c>
      <c r="AV310" s="13" t="s">
        <v>85</v>
      </c>
      <c r="AW310" s="13" t="s">
        <v>31</v>
      </c>
      <c r="AX310" s="13" t="s">
        <v>83</v>
      </c>
      <c r="AY310" s="245" t="s">
        <v>133</v>
      </c>
    </row>
    <row r="311" s="2" customFormat="1" ht="16.5" customHeight="1">
      <c r="A311" s="37"/>
      <c r="B311" s="38"/>
      <c r="C311" s="217" t="s">
        <v>485</v>
      </c>
      <c r="D311" s="217" t="s">
        <v>135</v>
      </c>
      <c r="E311" s="218" t="s">
        <v>499</v>
      </c>
      <c r="F311" s="219" t="s">
        <v>500</v>
      </c>
      <c r="G311" s="220" t="s">
        <v>168</v>
      </c>
      <c r="H311" s="221">
        <v>18.239999999999998</v>
      </c>
      <c r="I311" s="222"/>
      <c r="J311" s="223">
        <f>ROUND(I311*H311,2)</f>
        <v>0</v>
      </c>
      <c r="K311" s="219" t="s">
        <v>139</v>
      </c>
      <c r="L311" s="43"/>
      <c r="M311" s="224" t="s">
        <v>1</v>
      </c>
      <c r="N311" s="225" t="s">
        <v>40</v>
      </c>
      <c r="O311" s="90"/>
      <c r="P311" s="226">
        <f>O311*H311</f>
        <v>0</v>
      </c>
      <c r="Q311" s="226">
        <v>0.12</v>
      </c>
      <c r="R311" s="226">
        <f>Q311*H311</f>
        <v>2.1887999999999996</v>
      </c>
      <c r="S311" s="226">
        <v>2.4900000000000002</v>
      </c>
      <c r="T311" s="227">
        <f>S311*H311</f>
        <v>45.4176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8" t="s">
        <v>140</v>
      </c>
      <c r="AT311" s="228" t="s">
        <v>135</v>
      </c>
      <c r="AU311" s="228" t="s">
        <v>85</v>
      </c>
      <c r="AY311" s="16" t="s">
        <v>133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6" t="s">
        <v>83</v>
      </c>
      <c r="BK311" s="229">
        <f>ROUND(I311*H311,2)</f>
        <v>0</v>
      </c>
      <c r="BL311" s="16" t="s">
        <v>140</v>
      </c>
      <c r="BM311" s="228" t="s">
        <v>951</v>
      </c>
    </row>
    <row r="312" s="2" customFormat="1">
      <c r="A312" s="37"/>
      <c r="B312" s="38"/>
      <c r="C312" s="39"/>
      <c r="D312" s="230" t="s">
        <v>142</v>
      </c>
      <c r="E312" s="39"/>
      <c r="F312" s="231" t="s">
        <v>502</v>
      </c>
      <c r="G312" s="39"/>
      <c r="H312" s="39"/>
      <c r="I312" s="232"/>
      <c r="J312" s="39"/>
      <c r="K312" s="39"/>
      <c r="L312" s="43"/>
      <c r="M312" s="233"/>
      <c r="N312" s="234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142</v>
      </c>
      <c r="AU312" s="16" t="s">
        <v>85</v>
      </c>
    </row>
    <row r="313" s="13" customFormat="1">
      <c r="A313" s="13"/>
      <c r="B313" s="235"/>
      <c r="C313" s="236"/>
      <c r="D313" s="230" t="s">
        <v>171</v>
      </c>
      <c r="E313" s="237" t="s">
        <v>1</v>
      </c>
      <c r="F313" s="238" t="s">
        <v>952</v>
      </c>
      <c r="G313" s="236"/>
      <c r="H313" s="239">
        <v>18.239999999999998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171</v>
      </c>
      <c r="AU313" s="245" t="s">
        <v>85</v>
      </c>
      <c r="AV313" s="13" t="s">
        <v>85</v>
      </c>
      <c r="AW313" s="13" t="s">
        <v>31</v>
      </c>
      <c r="AX313" s="13" t="s">
        <v>83</v>
      </c>
      <c r="AY313" s="245" t="s">
        <v>133</v>
      </c>
    </row>
    <row r="314" s="2" customFormat="1" ht="16.5" customHeight="1">
      <c r="A314" s="37"/>
      <c r="B314" s="38"/>
      <c r="C314" s="217" t="s">
        <v>491</v>
      </c>
      <c r="D314" s="217" t="s">
        <v>135</v>
      </c>
      <c r="E314" s="218" t="s">
        <v>506</v>
      </c>
      <c r="F314" s="219" t="s">
        <v>507</v>
      </c>
      <c r="G314" s="220" t="s">
        <v>168</v>
      </c>
      <c r="H314" s="221">
        <v>9</v>
      </c>
      <c r="I314" s="222"/>
      <c r="J314" s="223">
        <f>ROUND(I314*H314,2)</f>
        <v>0</v>
      </c>
      <c r="K314" s="219" t="s">
        <v>139</v>
      </c>
      <c r="L314" s="43"/>
      <c r="M314" s="224" t="s">
        <v>1</v>
      </c>
      <c r="N314" s="225" t="s">
        <v>40</v>
      </c>
      <c r="O314" s="90"/>
      <c r="P314" s="226">
        <f>O314*H314</f>
        <v>0</v>
      </c>
      <c r="Q314" s="226">
        <v>0.12</v>
      </c>
      <c r="R314" s="226">
        <f>Q314*H314</f>
        <v>1.0800000000000001</v>
      </c>
      <c r="S314" s="226">
        <v>2.4900000000000002</v>
      </c>
      <c r="T314" s="227">
        <f>S314*H314</f>
        <v>22.410000000000004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140</v>
      </c>
      <c r="AT314" s="228" t="s">
        <v>135</v>
      </c>
      <c r="AU314" s="228" t="s">
        <v>85</v>
      </c>
      <c r="AY314" s="16" t="s">
        <v>133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83</v>
      </c>
      <c r="BK314" s="229">
        <f>ROUND(I314*H314,2)</f>
        <v>0</v>
      </c>
      <c r="BL314" s="16" t="s">
        <v>140</v>
      </c>
      <c r="BM314" s="228" t="s">
        <v>953</v>
      </c>
    </row>
    <row r="315" s="2" customFormat="1">
      <c r="A315" s="37"/>
      <c r="B315" s="38"/>
      <c r="C315" s="39"/>
      <c r="D315" s="230" t="s">
        <v>142</v>
      </c>
      <c r="E315" s="39"/>
      <c r="F315" s="231" t="s">
        <v>509</v>
      </c>
      <c r="G315" s="39"/>
      <c r="H315" s="39"/>
      <c r="I315" s="232"/>
      <c r="J315" s="39"/>
      <c r="K315" s="39"/>
      <c r="L315" s="43"/>
      <c r="M315" s="233"/>
      <c r="N315" s="234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142</v>
      </c>
      <c r="AU315" s="16" t="s">
        <v>85</v>
      </c>
    </row>
    <row r="316" s="13" customFormat="1">
      <c r="A316" s="13"/>
      <c r="B316" s="235"/>
      <c r="C316" s="236"/>
      <c r="D316" s="230" t="s">
        <v>171</v>
      </c>
      <c r="E316" s="237" t="s">
        <v>1</v>
      </c>
      <c r="F316" s="238" t="s">
        <v>954</v>
      </c>
      <c r="G316" s="236"/>
      <c r="H316" s="239">
        <v>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171</v>
      </c>
      <c r="AU316" s="245" t="s">
        <v>85</v>
      </c>
      <c r="AV316" s="13" t="s">
        <v>85</v>
      </c>
      <c r="AW316" s="13" t="s">
        <v>31</v>
      </c>
      <c r="AX316" s="13" t="s">
        <v>83</v>
      </c>
      <c r="AY316" s="245" t="s">
        <v>133</v>
      </c>
    </row>
    <row r="317" s="2" customFormat="1" ht="24.15" customHeight="1">
      <c r="A317" s="37"/>
      <c r="B317" s="38"/>
      <c r="C317" s="217" t="s">
        <v>498</v>
      </c>
      <c r="D317" s="217" t="s">
        <v>135</v>
      </c>
      <c r="E317" s="218" t="s">
        <v>512</v>
      </c>
      <c r="F317" s="219" t="s">
        <v>513</v>
      </c>
      <c r="G317" s="220" t="s">
        <v>151</v>
      </c>
      <c r="H317" s="221">
        <v>3</v>
      </c>
      <c r="I317" s="222"/>
      <c r="J317" s="223">
        <f>ROUND(I317*H317,2)</f>
        <v>0</v>
      </c>
      <c r="K317" s="219" t="s">
        <v>139</v>
      </c>
      <c r="L317" s="43"/>
      <c r="M317" s="224" t="s">
        <v>1</v>
      </c>
      <c r="N317" s="225" t="s">
        <v>40</v>
      </c>
      <c r="O317" s="90"/>
      <c r="P317" s="226">
        <f>O317*H317</f>
        <v>0</v>
      </c>
      <c r="Q317" s="226">
        <v>0</v>
      </c>
      <c r="R317" s="226">
        <f>Q317*H317</f>
        <v>0</v>
      </c>
      <c r="S317" s="226">
        <v>0.055</v>
      </c>
      <c r="T317" s="227">
        <f>S317*H317</f>
        <v>0.16500000000000001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8" t="s">
        <v>140</v>
      </c>
      <c r="AT317" s="228" t="s">
        <v>135</v>
      </c>
      <c r="AU317" s="228" t="s">
        <v>85</v>
      </c>
      <c r="AY317" s="16" t="s">
        <v>133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6" t="s">
        <v>83</v>
      </c>
      <c r="BK317" s="229">
        <f>ROUND(I317*H317,2)</f>
        <v>0</v>
      </c>
      <c r="BL317" s="16" t="s">
        <v>140</v>
      </c>
      <c r="BM317" s="228" t="s">
        <v>955</v>
      </c>
    </row>
    <row r="318" s="2" customFormat="1">
      <c r="A318" s="37"/>
      <c r="B318" s="38"/>
      <c r="C318" s="39"/>
      <c r="D318" s="230" t="s">
        <v>142</v>
      </c>
      <c r="E318" s="39"/>
      <c r="F318" s="231" t="s">
        <v>515</v>
      </c>
      <c r="G318" s="39"/>
      <c r="H318" s="39"/>
      <c r="I318" s="232"/>
      <c r="J318" s="39"/>
      <c r="K318" s="39"/>
      <c r="L318" s="43"/>
      <c r="M318" s="233"/>
      <c r="N318" s="23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142</v>
      </c>
      <c r="AU318" s="16" t="s">
        <v>85</v>
      </c>
    </row>
    <row r="319" s="2" customFormat="1" ht="21.75" customHeight="1">
      <c r="A319" s="37"/>
      <c r="B319" s="38"/>
      <c r="C319" s="217" t="s">
        <v>505</v>
      </c>
      <c r="D319" s="217" t="s">
        <v>135</v>
      </c>
      <c r="E319" s="218" t="s">
        <v>522</v>
      </c>
      <c r="F319" s="219" t="s">
        <v>523</v>
      </c>
      <c r="G319" s="220" t="s">
        <v>524</v>
      </c>
      <c r="H319" s="221">
        <v>160</v>
      </c>
      <c r="I319" s="222"/>
      <c r="J319" s="223">
        <f>ROUND(I319*H319,2)</f>
        <v>0</v>
      </c>
      <c r="K319" s="219" t="s">
        <v>139</v>
      </c>
      <c r="L319" s="43"/>
      <c r="M319" s="224" t="s">
        <v>1</v>
      </c>
      <c r="N319" s="225" t="s">
        <v>40</v>
      </c>
      <c r="O319" s="90"/>
      <c r="P319" s="226">
        <f>O319*H319</f>
        <v>0</v>
      </c>
      <c r="Q319" s="226">
        <v>0</v>
      </c>
      <c r="R319" s="226">
        <f>Q319*H319</f>
        <v>0</v>
      </c>
      <c r="S319" s="226">
        <v>0.001</v>
      </c>
      <c r="T319" s="227">
        <f>S319*H319</f>
        <v>0.16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8" t="s">
        <v>140</v>
      </c>
      <c r="AT319" s="228" t="s">
        <v>135</v>
      </c>
      <c r="AU319" s="228" t="s">
        <v>85</v>
      </c>
      <c r="AY319" s="16" t="s">
        <v>133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6" t="s">
        <v>83</v>
      </c>
      <c r="BK319" s="229">
        <f>ROUND(I319*H319,2)</f>
        <v>0</v>
      </c>
      <c r="BL319" s="16" t="s">
        <v>140</v>
      </c>
      <c r="BM319" s="228" t="s">
        <v>956</v>
      </c>
    </row>
    <row r="320" s="2" customFormat="1">
      <c r="A320" s="37"/>
      <c r="B320" s="38"/>
      <c r="C320" s="39"/>
      <c r="D320" s="230" t="s">
        <v>142</v>
      </c>
      <c r="E320" s="39"/>
      <c r="F320" s="231" t="s">
        <v>526</v>
      </c>
      <c r="G320" s="39"/>
      <c r="H320" s="39"/>
      <c r="I320" s="232"/>
      <c r="J320" s="39"/>
      <c r="K320" s="39"/>
      <c r="L320" s="43"/>
      <c r="M320" s="233"/>
      <c r="N320" s="234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142</v>
      </c>
      <c r="AU320" s="16" t="s">
        <v>85</v>
      </c>
    </row>
    <row r="321" s="2" customFormat="1" ht="16.5" customHeight="1">
      <c r="A321" s="37"/>
      <c r="B321" s="38"/>
      <c r="C321" s="217" t="s">
        <v>511</v>
      </c>
      <c r="D321" s="217" t="s">
        <v>135</v>
      </c>
      <c r="E321" s="218" t="s">
        <v>528</v>
      </c>
      <c r="F321" s="219" t="s">
        <v>529</v>
      </c>
      <c r="G321" s="220" t="s">
        <v>151</v>
      </c>
      <c r="H321" s="221">
        <v>3</v>
      </c>
      <c r="I321" s="222"/>
      <c r="J321" s="223">
        <f>ROUND(I321*H321,2)</f>
        <v>0</v>
      </c>
      <c r="K321" s="219" t="s">
        <v>1</v>
      </c>
      <c r="L321" s="43"/>
      <c r="M321" s="224" t="s">
        <v>1</v>
      </c>
      <c r="N321" s="225" t="s">
        <v>40</v>
      </c>
      <c r="O321" s="90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8" t="s">
        <v>140</v>
      </c>
      <c r="AT321" s="228" t="s">
        <v>135</v>
      </c>
      <c r="AU321" s="228" t="s">
        <v>85</v>
      </c>
      <c r="AY321" s="16" t="s">
        <v>133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6" t="s">
        <v>83</v>
      </c>
      <c r="BK321" s="229">
        <f>ROUND(I321*H321,2)</f>
        <v>0</v>
      </c>
      <c r="BL321" s="16" t="s">
        <v>140</v>
      </c>
      <c r="BM321" s="228" t="s">
        <v>957</v>
      </c>
    </row>
    <row r="322" s="2" customFormat="1">
      <c r="A322" s="37"/>
      <c r="B322" s="38"/>
      <c r="C322" s="39"/>
      <c r="D322" s="230" t="s">
        <v>142</v>
      </c>
      <c r="E322" s="39"/>
      <c r="F322" s="231" t="s">
        <v>529</v>
      </c>
      <c r="G322" s="39"/>
      <c r="H322" s="39"/>
      <c r="I322" s="232"/>
      <c r="J322" s="39"/>
      <c r="K322" s="39"/>
      <c r="L322" s="43"/>
      <c r="M322" s="233"/>
      <c r="N322" s="234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142</v>
      </c>
      <c r="AU322" s="16" t="s">
        <v>85</v>
      </c>
    </row>
    <row r="323" s="12" customFormat="1" ht="22.8" customHeight="1">
      <c r="A323" s="12"/>
      <c r="B323" s="201"/>
      <c r="C323" s="202"/>
      <c r="D323" s="203" t="s">
        <v>74</v>
      </c>
      <c r="E323" s="215" t="s">
        <v>531</v>
      </c>
      <c r="F323" s="215" t="s">
        <v>532</v>
      </c>
      <c r="G323" s="202"/>
      <c r="H323" s="202"/>
      <c r="I323" s="205"/>
      <c r="J323" s="216">
        <f>BK323</f>
        <v>0</v>
      </c>
      <c r="K323" s="202"/>
      <c r="L323" s="207"/>
      <c r="M323" s="208"/>
      <c r="N323" s="209"/>
      <c r="O323" s="209"/>
      <c r="P323" s="210">
        <f>SUM(P324:P328)</f>
        <v>0</v>
      </c>
      <c r="Q323" s="209"/>
      <c r="R323" s="210">
        <f>SUM(R324:R328)</f>
        <v>0</v>
      </c>
      <c r="S323" s="209"/>
      <c r="T323" s="211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83</v>
      </c>
      <c r="AT323" s="213" t="s">
        <v>74</v>
      </c>
      <c r="AU323" s="213" t="s">
        <v>83</v>
      </c>
      <c r="AY323" s="212" t="s">
        <v>133</v>
      </c>
      <c r="BK323" s="214">
        <f>SUM(BK324:BK328)</f>
        <v>0</v>
      </c>
    </row>
    <row r="324" s="2" customFormat="1" ht="24.15" customHeight="1">
      <c r="A324" s="37"/>
      <c r="B324" s="38"/>
      <c r="C324" s="217" t="s">
        <v>516</v>
      </c>
      <c r="D324" s="217" t="s">
        <v>135</v>
      </c>
      <c r="E324" s="218" t="s">
        <v>534</v>
      </c>
      <c r="F324" s="219" t="s">
        <v>535</v>
      </c>
      <c r="G324" s="220" t="s">
        <v>192</v>
      </c>
      <c r="H324" s="221">
        <v>132.09700000000001</v>
      </c>
      <c r="I324" s="222"/>
      <c r="J324" s="223">
        <f>ROUND(I324*H324,2)</f>
        <v>0</v>
      </c>
      <c r="K324" s="219" t="s">
        <v>1</v>
      </c>
      <c r="L324" s="43"/>
      <c r="M324" s="224" t="s">
        <v>1</v>
      </c>
      <c r="N324" s="225" t="s">
        <v>40</v>
      </c>
      <c r="O324" s="90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140</v>
      </c>
      <c r="AT324" s="228" t="s">
        <v>135</v>
      </c>
      <c r="AU324" s="228" t="s">
        <v>85</v>
      </c>
      <c r="AY324" s="16" t="s">
        <v>133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83</v>
      </c>
      <c r="BK324" s="229">
        <f>ROUND(I324*H324,2)</f>
        <v>0</v>
      </c>
      <c r="BL324" s="16" t="s">
        <v>140</v>
      </c>
      <c r="BM324" s="228" t="s">
        <v>958</v>
      </c>
    </row>
    <row r="325" s="2" customFormat="1">
      <c r="A325" s="37"/>
      <c r="B325" s="38"/>
      <c r="C325" s="39"/>
      <c r="D325" s="230" t="s">
        <v>142</v>
      </c>
      <c r="E325" s="39"/>
      <c r="F325" s="231" t="s">
        <v>535</v>
      </c>
      <c r="G325" s="39"/>
      <c r="H325" s="39"/>
      <c r="I325" s="232"/>
      <c r="J325" s="39"/>
      <c r="K325" s="39"/>
      <c r="L325" s="43"/>
      <c r="M325" s="233"/>
      <c r="N325" s="234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142</v>
      </c>
      <c r="AU325" s="16" t="s">
        <v>85</v>
      </c>
    </row>
    <row r="326" s="2" customFormat="1">
      <c r="A326" s="37"/>
      <c r="B326" s="38"/>
      <c r="C326" s="39"/>
      <c r="D326" s="230" t="s">
        <v>209</v>
      </c>
      <c r="E326" s="39"/>
      <c r="F326" s="267" t="s">
        <v>537</v>
      </c>
      <c r="G326" s="39"/>
      <c r="H326" s="39"/>
      <c r="I326" s="232"/>
      <c r="J326" s="39"/>
      <c r="K326" s="39"/>
      <c r="L326" s="43"/>
      <c r="M326" s="233"/>
      <c r="N326" s="234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209</v>
      </c>
      <c r="AU326" s="16" t="s">
        <v>85</v>
      </c>
    </row>
    <row r="327" s="2" customFormat="1" ht="24.15" customHeight="1">
      <c r="A327" s="37"/>
      <c r="B327" s="38"/>
      <c r="C327" s="217" t="s">
        <v>521</v>
      </c>
      <c r="D327" s="217" t="s">
        <v>135</v>
      </c>
      <c r="E327" s="218" t="s">
        <v>539</v>
      </c>
      <c r="F327" s="219" t="s">
        <v>540</v>
      </c>
      <c r="G327" s="220" t="s">
        <v>192</v>
      </c>
      <c r="H327" s="221">
        <v>132.09700000000001</v>
      </c>
      <c r="I327" s="222"/>
      <c r="J327" s="223">
        <f>ROUND(I327*H327,2)</f>
        <v>0</v>
      </c>
      <c r="K327" s="219" t="s">
        <v>139</v>
      </c>
      <c r="L327" s="43"/>
      <c r="M327" s="224" t="s">
        <v>1</v>
      </c>
      <c r="N327" s="225" t="s">
        <v>40</v>
      </c>
      <c r="O327" s="90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140</v>
      </c>
      <c r="AT327" s="228" t="s">
        <v>135</v>
      </c>
      <c r="AU327" s="228" t="s">
        <v>85</v>
      </c>
      <c r="AY327" s="16" t="s">
        <v>133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83</v>
      </c>
      <c r="BK327" s="229">
        <f>ROUND(I327*H327,2)</f>
        <v>0</v>
      </c>
      <c r="BL327" s="16" t="s">
        <v>140</v>
      </c>
      <c r="BM327" s="228" t="s">
        <v>959</v>
      </c>
    </row>
    <row r="328" s="2" customFormat="1">
      <c r="A328" s="37"/>
      <c r="B328" s="38"/>
      <c r="C328" s="39"/>
      <c r="D328" s="230" t="s">
        <v>142</v>
      </c>
      <c r="E328" s="39"/>
      <c r="F328" s="231" t="s">
        <v>542</v>
      </c>
      <c r="G328" s="39"/>
      <c r="H328" s="39"/>
      <c r="I328" s="232"/>
      <c r="J328" s="39"/>
      <c r="K328" s="39"/>
      <c r="L328" s="43"/>
      <c r="M328" s="233"/>
      <c r="N328" s="234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142</v>
      </c>
      <c r="AU328" s="16" t="s">
        <v>85</v>
      </c>
    </row>
    <row r="329" s="12" customFormat="1" ht="22.8" customHeight="1">
      <c r="A329" s="12"/>
      <c r="B329" s="201"/>
      <c r="C329" s="202"/>
      <c r="D329" s="203" t="s">
        <v>74</v>
      </c>
      <c r="E329" s="215" t="s">
        <v>543</v>
      </c>
      <c r="F329" s="215" t="s">
        <v>544</v>
      </c>
      <c r="G329" s="202"/>
      <c r="H329" s="202"/>
      <c r="I329" s="205"/>
      <c r="J329" s="216">
        <f>BK329</f>
        <v>0</v>
      </c>
      <c r="K329" s="202"/>
      <c r="L329" s="207"/>
      <c r="M329" s="208"/>
      <c r="N329" s="209"/>
      <c r="O329" s="209"/>
      <c r="P329" s="210">
        <f>SUM(P330:P331)</f>
        <v>0</v>
      </c>
      <c r="Q329" s="209"/>
      <c r="R329" s="210">
        <f>SUM(R330:R331)</f>
        <v>0</v>
      </c>
      <c r="S329" s="209"/>
      <c r="T329" s="211">
        <f>SUM(T330:T331)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2" t="s">
        <v>83</v>
      </c>
      <c r="AT329" s="213" t="s">
        <v>74</v>
      </c>
      <c r="AU329" s="213" t="s">
        <v>83</v>
      </c>
      <c r="AY329" s="212" t="s">
        <v>133</v>
      </c>
      <c r="BK329" s="214">
        <f>SUM(BK330:BK331)</f>
        <v>0</v>
      </c>
    </row>
    <row r="330" s="2" customFormat="1" ht="24.15" customHeight="1">
      <c r="A330" s="37"/>
      <c r="B330" s="38"/>
      <c r="C330" s="217" t="s">
        <v>527</v>
      </c>
      <c r="D330" s="217" t="s">
        <v>135</v>
      </c>
      <c r="E330" s="218" t="s">
        <v>546</v>
      </c>
      <c r="F330" s="219" t="s">
        <v>547</v>
      </c>
      <c r="G330" s="220" t="s">
        <v>192</v>
      </c>
      <c r="H330" s="221">
        <v>126.384</v>
      </c>
      <c r="I330" s="222"/>
      <c r="J330" s="223">
        <f>ROUND(I330*H330,2)</f>
        <v>0</v>
      </c>
      <c r="K330" s="219" t="s">
        <v>139</v>
      </c>
      <c r="L330" s="43"/>
      <c r="M330" s="224" t="s">
        <v>1</v>
      </c>
      <c r="N330" s="225" t="s">
        <v>40</v>
      </c>
      <c r="O330" s="90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8" t="s">
        <v>140</v>
      </c>
      <c r="AT330" s="228" t="s">
        <v>135</v>
      </c>
      <c r="AU330" s="228" t="s">
        <v>85</v>
      </c>
      <c r="AY330" s="16" t="s">
        <v>133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6" t="s">
        <v>83</v>
      </c>
      <c r="BK330" s="229">
        <f>ROUND(I330*H330,2)</f>
        <v>0</v>
      </c>
      <c r="BL330" s="16" t="s">
        <v>140</v>
      </c>
      <c r="BM330" s="228" t="s">
        <v>960</v>
      </c>
    </row>
    <row r="331" s="2" customFormat="1">
      <c r="A331" s="37"/>
      <c r="B331" s="38"/>
      <c r="C331" s="39"/>
      <c r="D331" s="230" t="s">
        <v>142</v>
      </c>
      <c r="E331" s="39"/>
      <c r="F331" s="231" t="s">
        <v>549</v>
      </c>
      <c r="G331" s="39"/>
      <c r="H331" s="39"/>
      <c r="I331" s="232"/>
      <c r="J331" s="39"/>
      <c r="K331" s="39"/>
      <c r="L331" s="43"/>
      <c r="M331" s="233"/>
      <c r="N331" s="234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142</v>
      </c>
      <c r="AU331" s="16" t="s">
        <v>85</v>
      </c>
    </row>
    <row r="332" s="12" customFormat="1" ht="25.92" customHeight="1">
      <c r="A332" s="12"/>
      <c r="B332" s="201"/>
      <c r="C332" s="202"/>
      <c r="D332" s="203" t="s">
        <v>74</v>
      </c>
      <c r="E332" s="204" t="s">
        <v>550</v>
      </c>
      <c r="F332" s="204" t="s">
        <v>551</v>
      </c>
      <c r="G332" s="202"/>
      <c r="H332" s="202"/>
      <c r="I332" s="205"/>
      <c r="J332" s="206">
        <f>BK332</f>
        <v>0</v>
      </c>
      <c r="K332" s="202"/>
      <c r="L332" s="207"/>
      <c r="M332" s="208"/>
      <c r="N332" s="209"/>
      <c r="O332" s="209"/>
      <c r="P332" s="210">
        <f>P333</f>
        <v>0</v>
      </c>
      <c r="Q332" s="209"/>
      <c r="R332" s="210">
        <f>R333</f>
        <v>0.067144659999999995</v>
      </c>
      <c r="S332" s="209"/>
      <c r="T332" s="211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85</v>
      </c>
      <c r="AT332" s="213" t="s">
        <v>74</v>
      </c>
      <c r="AU332" s="213" t="s">
        <v>75</v>
      </c>
      <c r="AY332" s="212" t="s">
        <v>133</v>
      </c>
      <c r="BK332" s="214">
        <f>BK333</f>
        <v>0</v>
      </c>
    </row>
    <row r="333" s="12" customFormat="1" ht="22.8" customHeight="1">
      <c r="A333" s="12"/>
      <c r="B333" s="201"/>
      <c r="C333" s="202"/>
      <c r="D333" s="203" t="s">
        <v>74</v>
      </c>
      <c r="E333" s="215" t="s">
        <v>552</v>
      </c>
      <c r="F333" s="215" t="s">
        <v>553</v>
      </c>
      <c r="G333" s="202"/>
      <c r="H333" s="202"/>
      <c r="I333" s="205"/>
      <c r="J333" s="216">
        <f>BK333</f>
        <v>0</v>
      </c>
      <c r="K333" s="202"/>
      <c r="L333" s="207"/>
      <c r="M333" s="208"/>
      <c r="N333" s="209"/>
      <c r="O333" s="209"/>
      <c r="P333" s="210">
        <f>SUM(P334:P356)</f>
        <v>0</v>
      </c>
      <c r="Q333" s="209"/>
      <c r="R333" s="210">
        <f>SUM(R334:R356)</f>
        <v>0.067144659999999995</v>
      </c>
      <c r="S333" s="209"/>
      <c r="T333" s="211">
        <f>SUM(T334:T356)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2" t="s">
        <v>85</v>
      </c>
      <c r="AT333" s="213" t="s">
        <v>74</v>
      </c>
      <c r="AU333" s="213" t="s">
        <v>83</v>
      </c>
      <c r="AY333" s="212" t="s">
        <v>133</v>
      </c>
      <c r="BK333" s="214">
        <f>SUM(BK334:BK356)</f>
        <v>0</v>
      </c>
    </row>
    <row r="334" s="2" customFormat="1" ht="24.15" customHeight="1">
      <c r="A334" s="37"/>
      <c r="B334" s="38"/>
      <c r="C334" s="217" t="s">
        <v>533</v>
      </c>
      <c r="D334" s="217" t="s">
        <v>135</v>
      </c>
      <c r="E334" s="218" t="s">
        <v>555</v>
      </c>
      <c r="F334" s="219" t="s">
        <v>556</v>
      </c>
      <c r="G334" s="220" t="s">
        <v>138</v>
      </c>
      <c r="H334" s="221">
        <v>98.736000000000004</v>
      </c>
      <c r="I334" s="222"/>
      <c r="J334" s="223">
        <f>ROUND(I334*H334,2)</f>
        <v>0</v>
      </c>
      <c r="K334" s="219" t="s">
        <v>139</v>
      </c>
      <c r="L334" s="43"/>
      <c r="M334" s="224" t="s">
        <v>1</v>
      </c>
      <c r="N334" s="225" t="s">
        <v>40</v>
      </c>
      <c r="O334" s="90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557</v>
      </c>
      <c r="AT334" s="228" t="s">
        <v>135</v>
      </c>
      <c r="AU334" s="228" t="s">
        <v>85</v>
      </c>
      <c r="AY334" s="16" t="s">
        <v>133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83</v>
      </c>
      <c r="BK334" s="229">
        <f>ROUND(I334*H334,2)</f>
        <v>0</v>
      </c>
      <c r="BL334" s="16" t="s">
        <v>557</v>
      </c>
      <c r="BM334" s="228" t="s">
        <v>961</v>
      </c>
    </row>
    <row r="335" s="2" customFormat="1">
      <c r="A335" s="37"/>
      <c r="B335" s="38"/>
      <c r="C335" s="39"/>
      <c r="D335" s="230" t="s">
        <v>142</v>
      </c>
      <c r="E335" s="39"/>
      <c r="F335" s="231" t="s">
        <v>559</v>
      </c>
      <c r="G335" s="39"/>
      <c r="H335" s="39"/>
      <c r="I335" s="232"/>
      <c r="J335" s="39"/>
      <c r="K335" s="39"/>
      <c r="L335" s="43"/>
      <c r="M335" s="233"/>
      <c r="N335" s="234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142</v>
      </c>
      <c r="AU335" s="16" t="s">
        <v>85</v>
      </c>
    </row>
    <row r="336" s="13" customFormat="1">
      <c r="A336" s="13"/>
      <c r="B336" s="235"/>
      <c r="C336" s="236"/>
      <c r="D336" s="230" t="s">
        <v>171</v>
      </c>
      <c r="E336" s="237" t="s">
        <v>1</v>
      </c>
      <c r="F336" s="238" t="s">
        <v>315</v>
      </c>
      <c r="G336" s="236"/>
      <c r="H336" s="239">
        <v>30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171</v>
      </c>
      <c r="AU336" s="245" t="s">
        <v>85</v>
      </c>
      <c r="AV336" s="13" t="s">
        <v>85</v>
      </c>
      <c r="AW336" s="13" t="s">
        <v>31</v>
      </c>
      <c r="AX336" s="13" t="s">
        <v>75</v>
      </c>
      <c r="AY336" s="245" t="s">
        <v>133</v>
      </c>
    </row>
    <row r="337" s="13" customFormat="1">
      <c r="A337" s="13"/>
      <c r="B337" s="235"/>
      <c r="C337" s="236"/>
      <c r="D337" s="230" t="s">
        <v>171</v>
      </c>
      <c r="E337" s="237" t="s">
        <v>1</v>
      </c>
      <c r="F337" s="238" t="s">
        <v>962</v>
      </c>
      <c r="G337" s="236"/>
      <c r="H337" s="239">
        <v>49.990000000000002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171</v>
      </c>
      <c r="AU337" s="245" t="s">
        <v>85</v>
      </c>
      <c r="AV337" s="13" t="s">
        <v>85</v>
      </c>
      <c r="AW337" s="13" t="s">
        <v>31</v>
      </c>
      <c r="AX337" s="13" t="s">
        <v>75</v>
      </c>
      <c r="AY337" s="245" t="s">
        <v>133</v>
      </c>
    </row>
    <row r="338" s="13" customFormat="1">
      <c r="A338" s="13"/>
      <c r="B338" s="235"/>
      <c r="C338" s="236"/>
      <c r="D338" s="230" t="s">
        <v>171</v>
      </c>
      <c r="E338" s="237" t="s">
        <v>1</v>
      </c>
      <c r="F338" s="238" t="s">
        <v>963</v>
      </c>
      <c r="G338" s="236"/>
      <c r="H338" s="239">
        <v>18.745999999999999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171</v>
      </c>
      <c r="AU338" s="245" t="s">
        <v>85</v>
      </c>
      <c r="AV338" s="13" t="s">
        <v>85</v>
      </c>
      <c r="AW338" s="13" t="s">
        <v>31</v>
      </c>
      <c r="AX338" s="13" t="s">
        <v>75</v>
      </c>
      <c r="AY338" s="245" t="s">
        <v>133</v>
      </c>
    </row>
    <row r="339" s="14" customFormat="1">
      <c r="A339" s="14"/>
      <c r="B339" s="246"/>
      <c r="C339" s="247"/>
      <c r="D339" s="230" t="s">
        <v>171</v>
      </c>
      <c r="E339" s="248" t="s">
        <v>1</v>
      </c>
      <c r="F339" s="249" t="s">
        <v>175</v>
      </c>
      <c r="G339" s="247"/>
      <c r="H339" s="250">
        <v>98.736000000000004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171</v>
      </c>
      <c r="AU339" s="256" t="s">
        <v>85</v>
      </c>
      <c r="AV339" s="14" t="s">
        <v>140</v>
      </c>
      <c r="AW339" s="14" t="s">
        <v>31</v>
      </c>
      <c r="AX339" s="14" t="s">
        <v>83</v>
      </c>
      <c r="AY339" s="256" t="s">
        <v>133</v>
      </c>
    </row>
    <row r="340" s="2" customFormat="1" ht="16.5" customHeight="1">
      <c r="A340" s="37"/>
      <c r="B340" s="38"/>
      <c r="C340" s="257" t="s">
        <v>538</v>
      </c>
      <c r="D340" s="257" t="s">
        <v>189</v>
      </c>
      <c r="E340" s="258" t="s">
        <v>564</v>
      </c>
      <c r="F340" s="259" t="s">
        <v>565</v>
      </c>
      <c r="G340" s="260" t="s">
        <v>192</v>
      </c>
      <c r="H340" s="261">
        <v>0.032000000000000001</v>
      </c>
      <c r="I340" s="262"/>
      <c r="J340" s="263">
        <f>ROUND(I340*H340,2)</f>
        <v>0</v>
      </c>
      <c r="K340" s="259" t="s">
        <v>139</v>
      </c>
      <c r="L340" s="264"/>
      <c r="M340" s="265" t="s">
        <v>1</v>
      </c>
      <c r="N340" s="266" t="s">
        <v>40</v>
      </c>
      <c r="O340" s="90"/>
      <c r="P340" s="226">
        <f>O340*H340</f>
        <v>0</v>
      </c>
      <c r="Q340" s="226">
        <v>1</v>
      </c>
      <c r="R340" s="226">
        <f>Q340*H340</f>
        <v>0.032000000000000001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327</v>
      </c>
      <c r="AT340" s="228" t="s">
        <v>189</v>
      </c>
      <c r="AU340" s="228" t="s">
        <v>85</v>
      </c>
      <c r="AY340" s="16" t="s">
        <v>133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83</v>
      </c>
      <c r="BK340" s="229">
        <f>ROUND(I340*H340,2)</f>
        <v>0</v>
      </c>
      <c r="BL340" s="16" t="s">
        <v>557</v>
      </c>
      <c r="BM340" s="228" t="s">
        <v>964</v>
      </c>
    </row>
    <row r="341" s="2" customFormat="1">
      <c r="A341" s="37"/>
      <c r="B341" s="38"/>
      <c r="C341" s="39"/>
      <c r="D341" s="230" t="s">
        <v>142</v>
      </c>
      <c r="E341" s="39"/>
      <c r="F341" s="231" t="s">
        <v>565</v>
      </c>
      <c r="G341" s="39"/>
      <c r="H341" s="39"/>
      <c r="I341" s="232"/>
      <c r="J341" s="39"/>
      <c r="K341" s="39"/>
      <c r="L341" s="43"/>
      <c r="M341" s="233"/>
      <c r="N341" s="234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142</v>
      </c>
      <c r="AU341" s="16" t="s">
        <v>85</v>
      </c>
    </row>
    <row r="342" s="13" customFormat="1">
      <c r="A342" s="13"/>
      <c r="B342" s="235"/>
      <c r="C342" s="236"/>
      <c r="D342" s="230" t="s">
        <v>171</v>
      </c>
      <c r="E342" s="236"/>
      <c r="F342" s="238" t="s">
        <v>965</v>
      </c>
      <c r="G342" s="236"/>
      <c r="H342" s="239">
        <v>0.032000000000000001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171</v>
      </c>
      <c r="AU342" s="245" t="s">
        <v>85</v>
      </c>
      <c r="AV342" s="13" t="s">
        <v>85</v>
      </c>
      <c r="AW342" s="13" t="s">
        <v>4</v>
      </c>
      <c r="AX342" s="13" t="s">
        <v>83</v>
      </c>
      <c r="AY342" s="245" t="s">
        <v>133</v>
      </c>
    </row>
    <row r="343" s="2" customFormat="1" ht="24.15" customHeight="1">
      <c r="A343" s="37"/>
      <c r="B343" s="38"/>
      <c r="C343" s="217" t="s">
        <v>545</v>
      </c>
      <c r="D343" s="217" t="s">
        <v>135</v>
      </c>
      <c r="E343" s="218" t="s">
        <v>569</v>
      </c>
      <c r="F343" s="219" t="s">
        <v>570</v>
      </c>
      <c r="G343" s="220" t="s">
        <v>138</v>
      </c>
      <c r="H343" s="221">
        <v>197.47200000000001</v>
      </c>
      <c r="I343" s="222"/>
      <c r="J343" s="223">
        <f>ROUND(I343*H343,2)</f>
        <v>0</v>
      </c>
      <c r="K343" s="219" t="s">
        <v>139</v>
      </c>
      <c r="L343" s="43"/>
      <c r="M343" s="224" t="s">
        <v>1</v>
      </c>
      <c r="N343" s="225" t="s">
        <v>40</v>
      </c>
      <c r="O343" s="90"/>
      <c r="P343" s="226">
        <f>O343*H343</f>
        <v>0</v>
      </c>
      <c r="Q343" s="226">
        <v>3.0000000000000001E-05</v>
      </c>
      <c r="R343" s="226">
        <f>Q343*H343</f>
        <v>0.0059241600000000004</v>
      </c>
      <c r="S343" s="226">
        <v>0</v>
      </c>
      <c r="T343" s="227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8" t="s">
        <v>557</v>
      </c>
      <c r="AT343" s="228" t="s">
        <v>135</v>
      </c>
      <c r="AU343" s="228" t="s">
        <v>85</v>
      </c>
      <c r="AY343" s="16" t="s">
        <v>133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6" t="s">
        <v>83</v>
      </c>
      <c r="BK343" s="229">
        <f>ROUND(I343*H343,2)</f>
        <v>0</v>
      </c>
      <c r="BL343" s="16" t="s">
        <v>557</v>
      </c>
      <c r="BM343" s="228" t="s">
        <v>966</v>
      </c>
    </row>
    <row r="344" s="2" customFormat="1">
      <c r="A344" s="37"/>
      <c r="B344" s="38"/>
      <c r="C344" s="39"/>
      <c r="D344" s="230" t="s">
        <v>142</v>
      </c>
      <c r="E344" s="39"/>
      <c r="F344" s="231" t="s">
        <v>572</v>
      </c>
      <c r="G344" s="39"/>
      <c r="H344" s="39"/>
      <c r="I344" s="232"/>
      <c r="J344" s="39"/>
      <c r="K344" s="39"/>
      <c r="L344" s="43"/>
      <c r="M344" s="233"/>
      <c r="N344" s="234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142</v>
      </c>
      <c r="AU344" s="16" t="s">
        <v>85</v>
      </c>
    </row>
    <row r="345" s="13" customFormat="1">
      <c r="A345" s="13"/>
      <c r="B345" s="235"/>
      <c r="C345" s="236"/>
      <c r="D345" s="230" t="s">
        <v>171</v>
      </c>
      <c r="E345" s="237" t="s">
        <v>1</v>
      </c>
      <c r="F345" s="238" t="s">
        <v>967</v>
      </c>
      <c r="G345" s="236"/>
      <c r="H345" s="239">
        <v>197.47200000000001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171</v>
      </c>
      <c r="AU345" s="245" t="s">
        <v>85</v>
      </c>
      <c r="AV345" s="13" t="s">
        <v>85</v>
      </c>
      <c r="AW345" s="13" t="s">
        <v>31</v>
      </c>
      <c r="AX345" s="13" t="s">
        <v>83</v>
      </c>
      <c r="AY345" s="245" t="s">
        <v>133</v>
      </c>
    </row>
    <row r="346" s="2" customFormat="1" ht="24.15" customHeight="1">
      <c r="A346" s="37"/>
      <c r="B346" s="38"/>
      <c r="C346" s="257" t="s">
        <v>554</v>
      </c>
      <c r="D346" s="257" t="s">
        <v>189</v>
      </c>
      <c r="E346" s="258" t="s">
        <v>575</v>
      </c>
      <c r="F346" s="259" t="s">
        <v>576</v>
      </c>
      <c r="G346" s="260" t="s">
        <v>524</v>
      </c>
      <c r="H346" s="261">
        <v>0.088999999999999996</v>
      </c>
      <c r="I346" s="262"/>
      <c r="J346" s="263">
        <f>ROUND(I346*H346,2)</f>
        <v>0</v>
      </c>
      <c r="K346" s="259" t="s">
        <v>139</v>
      </c>
      <c r="L346" s="264"/>
      <c r="M346" s="265" t="s">
        <v>1</v>
      </c>
      <c r="N346" s="266" t="s">
        <v>40</v>
      </c>
      <c r="O346" s="90"/>
      <c r="P346" s="226">
        <f>O346*H346</f>
        <v>0</v>
      </c>
      <c r="Q346" s="226">
        <v>0.001</v>
      </c>
      <c r="R346" s="226">
        <f>Q346*H346</f>
        <v>8.8999999999999995E-05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327</v>
      </c>
      <c r="AT346" s="228" t="s">
        <v>189</v>
      </c>
      <c r="AU346" s="228" t="s">
        <v>85</v>
      </c>
      <c r="AY346" s="16" t="s">
        <v>133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83</v>
      </c>
      <c r="BK346" s="229">
        <f>ROUND(I346*H346,2)</f>
        <v>0</v>
      </c>
      <c r="BL346" s="16" t="s">
        <v>557</v>
      </c>
      <c r="BM346" s="228" t="s">
        <v>968</v>
      </c>
    </row>
    <row r="347" s="2" customFormat="1">
      <c r="A347" s="37"/>
      <c r="B347" s="38"/>
      <c r="C347" s="39"/>
      <c r="D347" s="230" t="s">
        <v>142</v>
      </c>
      <c r="E347" s="39"/>
      <c r="F347" s="231" t="s">
        <v>576</v>
      </c>
      <c r="G347" s="39"/>
      <c r="H347" s="39"/>
      <c r="I347" s="232"/>
      <c r="J347" s="39"/>
      <c r="K347" s="39"/>
      <c r="L347" s="43"/>
      <c r="M347" s="233"/>
      <c r="N347" s="234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142</v>
      </c>
      <c r="AU347" s="16" t="s">
        <v>85</v>
      </c>
    </row>
    <row r="348" s="13" customFormat="1">
      <c r="A348" s="13"/>
      <c r="B348" s="235"/>
      <c r="C348" s="236"/>
      <c r="D348" s="230" t="s">
        <v>171</v>
      </c>
      <c r="E348" s="236"/>
      <c r="F348" s="238" t="s">
        <v>969</v>
      </c>
      <c r="G348" s="236"/>
      <c r="H348" s="239">
        <v>0.088999999999999996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171</v>
      </c>
      <c r="AU348" s="245" t="s">
        <v>85</v>
      </c>
      <c r="AV348" s="13" t="s">
        <v>85</v>
      </c>
      <c r="AW348" s="13" t="s">
        <v>4</v>
      </c>
      <c r="AX348" s="13" t="s">
        <v>83</v>
      </c>
      <c r="AY348" s="245" t="s">
        <v>133</v>
      </c>
    </row>
    <row r="349" s="2" customFormat="1" ht="24.15" customHeight="1">
      <c r="A349" s="37"/>
      <c r="B349" s="38"/>
      <c r="C349" s="217" t="s">
        <v>563</v>
      </c>
      <c r="D349" s="217" t="s">
        <v>135</v>
      </c>
      <c r="E349" s="218" t="s">
        <v>580</v>
      </c>
      <c r="F349" s="219" t="s">
        <v>581</v>
      </c>
      <c r="G349" s="220" t="s">
        <v>138</v>
      </c>
      <c r="H349" s="221">
        <v>49.990000000000002</v>
      </c>
      <c r="I349" s="222"/>
      <c r="J349" s="223">
        <f>ROUND(I349*H349,2)</f>
        <v>0</v>
      </c>
      <c r="K349" s="219" t="s">
        <v>139</v>
      </c>
      <c r="L349" s="43"/>
      <c r="M349" s="224" t="s">
        <v>1</v>
      </c>
      <c r="N349" s="225" t="s">
        <v>40</v>
      </c>
      <c r="O349" s="90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557</v>
      </c>
      <c r="AT349" s="228" t="s">
        <v>135</v>
      </c>
      <c r="AU349" s="228" t="s">
        <v>85</v>
      </c>
      <c r="AY349" s="16" t="s">
        <v>133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83</v>
      </c>
      <c r="BK349" s="229">
        <f>ROUND(I349*H349,2)</f>
        <v>0</v>
      </c>
      <c r="BL349" s="16" t="s">
        <v>557</v>
      </c>
      <c r="BM349" s="228" t="s">
        <v>970</v>
      </c>
    </row>
    <row r="350" s="2" customFormat="1">
      <c r="A350" s="37"/>
      <c r="B350" s="38"/>
      <c r="C350" s="39"/>
      <c r="D350" s="230" t="s">
        <v>142</v>
      </c>
      <c r="E350" s="39"/>
      <c r="F350" s="231" t="s">
        <v>583</v>
      </c>
      <c r="G350" s="39"/>
      <c r="H350" s="39"/>
      <c r="I350" s="232"/>
      <c r="J350" s="39"/>
      <c r="K350" s="39"/>
      <c r="L350" s="43"/>
      <c r="M350" s="233"/>
      <c r="N350" s="23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142</v>
      </c>
      <c r="AU350" s="16" t="s">
        <v>85</v>
      </c>
    </row>
    <row r="351" s="13" customFormat="1">
      <c r="A351" s="13"/>
      <c r="B351" s="235"/>
      <c r="C351" s="236"/>
      <c r="D351" s="230" t="s">
        <v>171</v>
      </c>
      <c r="E351" s="237" t="s">
        <v>1</v>
      </c>
      <c r="F351" s="238" t="s">
        <v>962</v>
      </c>
      <c r="G351" s="236"/>
      <c r="H351" s="239">
        <v>49.990000000000002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171</v>
      </c>
      <c r="AU351" s="245" t="s">
        <v>85</v>
      </c>
      <c r="AV351" s="13" t="s">
        <v>85</v>
      </c>
      <c r="AW351" s="13" t="s">
        <v>31</v>
      </c>
      <c r="AX351" s="13" t="s">
        <v>83</v>
      </c>
      <c r="AY351" s="245" t="s">
        <v>133</v>
      </c>
    </row>
    <row r="352" s="2" customFormat="1" ht="24.15" customHeight="1">
      <c r="A352" s="37"/>
      <c r="B352" s="38"/>
      <c r="C352" s="257" t="s">
        <v>568</v>
      </c>
      <c r="D352" s="257" t="s">
        <v>189</v>
      </c>
      <c r="E352" s="258" t="s">
        <v>585</v>
      </c>
      <c r="F352" s="259" t="s">
        <v>586</v>
      </c>
      <c r="G352" s="260" t="s">
        <v>138</v>
      </c>
      <c r="H352" s="261">
        <v>58.262999999999998</v>
      </c>
      <c r="I352" s="262"/>
      <c r="J352" s="263">
        <f>ROUND(I352*H352,2)</f>
        <v>0</v>
      </c>
      <c r="K352" s="259" t="s">
        <v>139</v>
      </c>
      <c r="L352" s="264"/>
      <c r="M352" s="265" t="s">
        <v>1</v>
      </c>
      <c r="N352" s="266" t="s">
        <v>40</v>
      </c>
      <c r="O352" s="90"/>
      <c r="P352" s="226">
        <f>O352*H352</f>
        <v>0</v>
      </c>
      <c r="Q352" s="226">
        <v>0.00050000000000000001</v>
      </c>
      <c r="R352" s="226">
        <f>Q352*H352</f>
        <v>0.029131500000000001</v>
      </c>
      <c r="S352" s="226">
        <v>0</v>
      </c>
      <c r="T352" s="22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8" t="s">
        <v>327</v>
      </c>
      <c r="AT352" s="228" t="s">
        <v>189</v>
      </c>
      <c r="AU352" s="228" t="s">
        <v>85</v>
      </c>
      <c r="AY352" s="16" t="s">
        <v>133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6" t="s">
        <v>83</v>
      </c>
      <c r="BK352" s="229">
        <f>ROUND(I352*H352,2)</f>
        <v>0</v>
      </c>
      <c r="BL352" s="16" t="s">
        <v>557</v>
      </c>
      <c r="BM352" s="228" t="s">
        <v>971</v>
      </c>
    </row>
    <row r="353" s="2" customFormat="1">
      <c r="A353" s="37"/>
      <c r="B353" s="38"/>
      <c r="C353" s="39"/>
      <c r="D353" s="230" t="s">
        <v>142</v>
      </c>
      <c r="E353" s="39"/>
      <c r="F353" s="231" t="s">
        <v>586</v>
      </c>
      <c r="G353" s="39"/>
      <c r="H353" s="39"/>
      <c r="I353" s="232"/>
      <c r="J353" s="39"/>
      <c r="K353" s="39"/>
      <c r="L353" s="43"/>
      <c r="M353" s="233"/>
      <c r="N353" s="234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142</v>
      </c>
      <c r="AU353" s="16" t="s">
        <v>85</v>
      </c>
    </row>
    <row r="354" s="13" customFormat="1">
      <c r="A354" s="13"/>
      <c r="B354" s="235"/>
      <c r="C354" s="236"/>
      <c r="D354" s="230" t="s">
        <v>171</v>
      </c>
      <c r="E354" s="236"/>
      <c r="F354" s="238" t="s">
        <v>972</v>
      </c>
      <c r="G354" s="236"/>
      <c r="H354" s="239">
        <v>58.262999999999998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171</v>
      </c>
      <c r="AU354" s="245" t="s">
        <v>85</v>
      </c>
      <c r="AV354" s="13" t="s">
        <v>85</v>
      </c>
      <c r="AW354" s="13" t="s">
        <v>4</v>
      </c>
      <c r="AX354" s="13" t="s">
        <v>83</v>
      </c>
      <c r="AY354" s="245" t="s">
        <v>133</v>
      </c>
    </row>
    <row r="355" s="2" customFormat="1" ht="24.15" customHeight="1">
      <c r="A355" s="37"/>
      <c r="B355" s="38"/>
      <c r="C355" s="217" t="s">
        <v>574</v>
      </c>
      <c r="D355" s="217" t="s">
        <v>135</v>
      </c>
      <c r="E355" s="218" t="s">
        <v>590</v>
      </c>
      <c r="F355" s="219" t="s">
        <v>591</v>
      </c>
      <c r="G355" s="220" t="s">
        <v>192</v>
      </c>
      <c r="H355" s="221">
        <v>0.067000000000000004</v>
      </c>
      <c r="I355" s="222"/>
      <c r="J355" s="223">
        <f>ROUND(I355*H355,2)</f>
        <v>0</v>
      </c>
      <c r="K355" s="219" t="s">
        <v>139</v>
      </c>
      <c r="L355" s="43"/>
      <c r="M355" s="224" t="s">
        <v>1</v>
      </c>
      <c r="N355" s="225" t="s">
        <v>40</v>
      </c>
      <c r="O355" s="90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8" t="s">
        <v>557</v>
      </c>
      <c r="AT355" s="228" t="s">
        <v>135</v>
      </c>
      <c r="AU355" s="228" t="s">
        <v>85</v>
      </c>
      <c r="AY355" s="16" t="s">
        <v>133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6" t="s">
        <v>83</v>
      </c>
      <c r="BK355" s="229">
        <f>ROUND(I355*H355,2)</f>
        <v>0</v>
      </c>
      <c r="BL355" s="16" t="s">
        <v>557</v>
      </c>
      <c r="BM355" s="228" t="s">
        <v>973</v>
      </c>
    </row>
    <row r="356" s="2" customFormat="1">
      <c r="A356" s="37"/>
      <c r="B356" s="38"/>
      <c r="C356" s="39"/>
      <c r="D356" s="230" t="s">
        <v>142</v>
      </c>
      <c r="E356" s="39"/>
      <c r="F356" s="231" t="s">
        <v>593</v>
      </c>
      <c r="G356" s="39"/>
      <c r="H356" s="39"/>
      <c r="I356" s="232"/>
      <c r="J356" s="39"/>
      <c r="K356" s="39"/>
      <c r="L356" s="43"/>
      <c r="M356" s="268"/>
      <c r="N356" s="269"/>
      <c r="O356" s="270"/>
      <c r="P356" s="270"/>
      <c r="Q356" s="270"/>
      <c r="R356" s="270"/>
      <c r="S356" s="270"/>
      <c r="T356" s="27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142</v>
      </c>
      <c r="AU356" s="16" t="s">
        <v>85</v>
      </c>
    </row>
    <row r="357" s="2" customFormat="1" ht="6.96" customHeight="1">
      <c r="A357" s="37"/>
      <c r="B357" s="65"/>
      <c r="C357" s="66"/>
      <c r="D357" s="66"/>
      <c r="E357" s="66"/>
      <c r="F357" s="66"/>
      <c r="G357" s="66"/>
      <c r="H357" s="66"/>
      <c r="I357" s="66"/>
      <c r="J357" s="66"/>
      <c r="K357" s="66"/>
      <c r="L357" s="43"/>
      <c r="M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</row>
  </sheetData>
  <sheetProtection sheet="1" autoFilter="0" formatColumns="0" formatRows="0" objects="1" scenarios="1" spinCount="100000" saltValue="x0nkylJ3A3F11+6nyxcH8tg3Vxnnvb/b5g0BxXCPpIK9cND4WLtU2/IgULi7XJiu9w6hhGJRR8aQpbP90oT2eQ==" hashValue="WRfPcjEBpn2d/EjTqBl+LQMNSHwY046BaLpNrRJoujI+cKRUQoZ1bgwQFUKYixAUL8uXqfDY05O+ulFTj5gKTg==" algorithmName="SHA-512" password="CC35"/>
  <autoFilter ref="C126:K35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mostků Šluknov v Císařském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7. 2. 2022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ROUND((SUM(BE120:BE152)),  2)</f>
        <v>0</v>
      </c>
      <c r="G33" s="37"/>
      <c r="H33" s="37"/>
      <c r="I33" s="154">
        <v>0.20999999999999999</v>
      </c>
      <c r="J33" s="153">
        <f>ROUND(((SUM(BE120:BE152))*I33),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ROUND((SUM(BF120:BF152)),  2)</f>
        <v>0</v>
      </c>
      <c r="G34" s="37"/>
      <c r="H34" s="37"/>
      <c r="I34" s="154">
        <v>0.14999999999999999</v>
      </c>
      <c r="J34" s="153">
        <f>ROUND(((SUM(BF120:BF152))*I34),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ROUND((SUM(BG120:BG152)),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ROUND((SUM(BH120:BH152)),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ROUND((SUM(BI120:BI152)),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mostků Šluknov v Císařském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05 -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7. 2. 2022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8"/>
      <c r="C97" s="179"/>
      <c r="D97" s="180" t="s">
        <v>975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976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977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978</v>
      </c>
      <c r="E100" s="187"/>
      <c r="F100" s="187"/>
      <c r="G100" s="187"/>
      <c r="H100" s="187"/>
      <c r="I100" s="187"/>
      <c r="J100" s="188">
        <f>J148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118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Oprava mostků Šluknov v Císařském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05 -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7. 2. 2022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Šluknov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>J. Nešněra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119</v>
      </c>
      <c r="D119" s="193" t="s">
        <v>60</v>
      </c>
      <c r="E119" s="193" t="s">
        <v>56</v>
      </c>
      <c r="F119" s="193" t="s">
        <v>57</v>
      </c>
      <c r="G119" s="193" t="s">
        <v>120</v>
      </c>
      <c r="H119" s="193" t="s">
        <v>121</v>
      </c>
      <c r="I119" s="193" t="s">
        <v>122</v>
      </c>
      <c r="J119" s="193" t="s">
        <v>103</v>
      </c>
      <c r="K119" s="194" t="s">
        <v>123</v>
      </c>
      <c r="L119" s="195"/>
      <c r="M119" s="99" t="s">
        <v>1</v>
      </c>
      <c r="N119" s="100" t="s">
        <v>39</v>
      </c>
      <c r="O119" s="100" t="s">
        <v>124</v>
      </c>
      <c r="P119" s="100" t="s">
        <v>125</v>
      </c>
      <c r="Q119" s="100" t="s">
        <v>126</v>
      </c>
      <c r="R119" s="100" t="s">
        <v>127</v>
      </c>
      <c r="S119" s="100" t="s">
        <v>128</v>
      </c>
      <c r="T119" s="101" t="s">
        <v>129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130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</v>
      </c>
      <c r="S120" s="103"/>
      <c r="T120" s="199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105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74</v>
      </c>
      <c r="E121" s="204" t="s">
        <v>96</v>
      </c>
      <c r="F121" s="204" t="s">
        <v>979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P122+P137+P148</f>
        <v>0</v>
      </c>
      <c r="Q121" s="209"/>
      <c r="R121" s="210">
        <f>R122+R137+R148</f>
        <v>0</v>
      </c>
      <c r="S121" s="209"/>
      <c r="T121" s="211">
        <f>T122+T137+T148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159</v>
      </c>
      <c r="AT121" s="213" t="s">
        <v>74</v>
      </c>
      <c r="AU121" s="213" t="s">
        <v>75</v>
      </c>
      <c r="AY121" s="212" t="s">
        <v>133</v>
      </c>
      <c r="BK121" s="214">
        <f>BK122+BK137+BK148</f>
        <v>0</v>
      </c>
    </row>
    <row r="122" s="12" customFormat="1" ht="22.8" customHeight="1">
      <c r="A122" s="12"/>
      <c r="B122" s="201"/>
      <c r="C122" s="202"/>
      <c r="D122" s="203" t="s">
        <v>74</v>
      </c>
      <c r="E122" s="215" t="s">
        <v>980</v>
      </c>
      <c r="F122" s="215" t="s">
        <v>981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SUM(P123:P136)</f>
        <v>0</v>
      </c>
      <c r="Q122" s="209"/>
      <c r="R122" s="210">
        <f>SUM(R123:R136)</f>
        <v>0</v>
      </c>
      <c r="S122" s="209"/>
      <c r="T122" s="211">
        <f>SUM(T123:T136)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159</v>
      </c>
      <c r="AT122" s="213" t="s">
        <v>74</v>
      </c>
      <c r="AU122" s="213" t="s">
        <v>83</v>
      </c>
      <c r="AY122" s="212" t="s">
        <v>133</v>
      </c>
      <c r="BK122" s="214">
        <f>SUM(BK123:BK136)</f>
        <v>0</v>
      </c>
    </row>
    <row r="123" s="2" customFormat="1" ht="16.5" customHeight="1">
      <c r="A123" s="37"/>
      <c r="B123" s="38"/>
      <c r="C123" s="217" t="s">
        <v>83</v>
      </c>
      <c r="D123" s="217" t="s">
        <v>135</v>
      </c>
      <c r="E123" s="218" t="s">
        <v>982</v>
      </c>
      <c r="F123" s="219" t="s">
        <v>983</v>
      </c>
      <c r="G123" s="220" t="s">
        <v>726</v>
      </c>
      <c r="H123" s="221">
        <v>1</v>
      </c>
      <c r="I123" s="222"/>
      <c r="J123" s="223">
        <f>ROUND(I123*H123,2)</f>
        <v>0</v>
      </c>
      <c r="K123" s="219" t="s">
        <v>984</v>
      </c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985</v>
      </c>
      <c r="AT123" s="228" t="s">
        <v>135</v>
      </c>
      <c r="AU123" s="228" t="s">
        <v>85</v>
      </c>
      <c r="AY123" s="16" t="s">
        <v>133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83</v>
      </c>
      <c r="BK123" s="229">
        <f>ROUND(I123*H123,2)</f>
        <v>0</v>
      </c>
      <c r="BL123" s="16" t="s">
        <v>985</v>
      </c>
      <c r="BM123" s="228" t="s">
        <v>986</v>
      </c>
    </row>
    <row r="124" s="2" customFormat="1">
      <c r="A124" s="37"/>
      <c r="B124" s="38"/>
      <c r="C124" s="39"/>
      <c r="D124" s="230" t="s">
        <v>142</v>
      </c>
      <c r="E124" s="39"/>
      <c r="F124" s="231" t="s">
        <v>983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142</v>
      </c>
      <c r="AU124" s="16" t="s">
        <v>85</v>
      </c>
    </row>
    <row r="125" s="2" customFormat="1" ht="16.5" customHeight="1">
      <c r="A125" s="37"/>
      <c r="B125" s="38"/>
      <c r="C125" s="217" t="s">
        <v>85</v>
      </c>
      <c r="D125" s="217" t="s">
        <v>135</v>
      </c>
      <c r="E125" s="218" t="s">
        <v>987</v>
      </c>
      <c r="F125" s="219" t="s">
        <v>988</v>
      </c>
      <c r="G125" s="220" t="s">
        <v>726</v>
      </c>
      <c r="H125" s="221">
        <v>1</v>
      </c>
      <c r="I125" s="222"/>
      <c r="J125" s="223">
        <f>ROUND(I125*H125,2)</f>
        <v>0</v>
      </c>
      <c r="K125" s="219" t="s">
        <v>984</v>
      </c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985</v>
      </c>
      <c r="AT125" s="228" t="s">
        <v>135</v>
      </c>
      <c r="AU125" s="228" t="s">
        <v>85</v>
      </c>
      <c r="AY125" s="16" t="s">
        <v>133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83</v>
      </c>
      <c r="BK125" s="229">
        <f>ROUND(I125*H125,2)</f>
        <v>0</v>
      </c>
      <c r="BL125" s="16" t="s">
        <v>985</v>
      </c>
      <c r="BM125" s="228" t="s">
        <v>989</v>
      </c>
    </row>
    <row r="126" s="2" customFormat="1">
      <c r="A126" s="37"/>
      <c r="B126" s="38"/>
      <c r="C126" s="39"/>
      <c r="D126" s="230" t="s">
        <v>142</v>
      </c>
      <c r="E126" s="39"/>
      <c r="F126" s="231" t="s">
        <v>988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142</v>
      </c>
      <c r="AU126" s="16" t="s">
        <v>85</v>
      </c>
    </row>
    <row r="127" s="2" customFormat="1" ht="24.15" customHeight="1">
      <c r="A127" s="37"/>
      <c r="B127" s="38"/>
      <c r="C127" s="217" t="s">
        <v>148</v>
      </c>
      <c r="D127" s="217" t="s">
        <v>135</v>
      </c>
      <c r="E127" s="218" t="s">
        <v>990</v>
      </c>
      <c r="F127" s="219" t="s">
        <v>991</v>
      </c>
      <c r="G127" s="220" t="s">
        <v>726</v>
      </c>
      <c r="H127" s="221">
        <v>1</v>
      </c>
      <c r="I127" s="222"/>
      <c r="J127" s="223">
        <f>ROUND(I127*H127,2)</f>
        <v>0</v>
      </c>
      <c r="K127" s="219" t="s">
        <v>984</v>
      </c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985</v>
      </c>
      <c r="AT127" s="228" t="s">
        <v>135</v>
      </c>
      <c r="AU127" s="228" t="s">
        <v>85</v>
      </c>
      <c r="AY127" s="16" t="s">
        <v>133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83</v>
      </c>
      <c r="BK127" s="229">
        <f>ROUND(I127*H127,2)</f>
        <v>0</v>
      </c>
      <c r="BL127" s="16" t="s">
        <v>985</v>
      </c>
      <c r="BM127" s="228" t="s">
        <v>992</v>
      </c>
    </row>
    <row r="128" s="2" customFormat="1">
      <c r="A128" s="37"/>
      <c r="B128" s="38"/>
      <c r="C128" s="39"/>
      <c r="D128" s="230" t="s">
        <v>142</v>
      </c>
      <c r="E128" s="39"/>
      <c r="F128" s="231" t="s">
        <v>991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142</v>
      </c>
      <c r="AU128" s="16" t="s">
        <v>85</v>
      </c>
    </row>
    <row r="129" s="2" customFormat="1" ht="16.5" customHeight="1">
      <c r="A129" s="37"/>
      <c r="B129" s="38"/>
      <c r="C129" s="217" t="s">
        <v>140</v>
      </c>
      <c r="D129" s="217" t="s">
        <v>135</v>
      </c>
      <c r="E129" s="218" t="s">
        <v>993</v>
      </c>
      <c r="F129" s="219" t="s">
        <v>994</v>
      </c>
      <c r="G129" s="220" t="s">
        <v>726</v>
      </c>
      <c r="H129" s="221">
        <v>4</v>
      </c>
      <c r="I129" s="222"/>
      <c r="J129" s="223">
        <f>ROUND(I129*H129,2)</f>
        <v>0</v>
      </c>
      <c r="K129" s="219" t="s">
        <v>984</v>
      </c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985</v>
      </c>
      <c r="AT129" s="228" t="s">
        <v>135</v>
      </c>
      <c r="AU129" s="228" t="s">
        <v>85</v>
      </c>
      <c r="AY129" s="16" t="s">
        <v>133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83</v>
      </c>
      <c r="BK129" s="229">
        <f>ROUND(I129*H129,2)</f>
        <v>0</v>
      </c>
      <c r="BL129" s="16" t="s">
        <v>985</v>
      </c>
      <c r="BM129" s="228" t="s">
        <v>995</v>
      </c>
    </row>
    <row r="130" s="2" customFormat="1">
      <c r="A130" s="37"/>
      <c r="B130" s="38"/>
      <c r="C130" s="39"/>
      <c r="D130" s="230" t="s">
        <v>142</v>
      </c>
      <c r="E130" s="39"/>
      <c r="F130" s="231" t="s">
        <v>994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142</v>
      </c>
      <c r="AU130" s="16" t="s">
        <v>85</v>
      </c>
    </row>
    <row r="131" s="2" customFormat="1" ht="16.5" customHeight="1">
      <c r="A131" s="37"/>
      <c r="B131" s="38"/>
      <c r="C131" s="217" t="s">
        <v>159</v>
      </c>
      <c r="D131" s="217" t="s">
        <v>135</v>
      </c>
      <c r="E131" s="218" t="s">
        <v>996</v>
      </c>
      <c r="F131" s="219" t="s">
        <v>997</v>
      </c>
      <c r="G131" s="220" t="s">
        <v>726</v>
      </c>
      <c r="H131" s="221">
        <v>4</v>
      </c>
      <c r="I131" s="222"/>
      <c r="J131" s="223">
        <f>ROUND(I131*H131,2)</f>
        <v>0</v>
      </c>
      <c r="K131" s="219" t="s">
        <v>984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985</v>
      </c>
      <c r="AT131" s="228" t="s">
        <v>135</v>
      </c>
      <c r="AU131" s="228" t="s">
        <v>85</v>
      </c>
      <c r="AY131" s="16" t="s">
        <v>133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83</v>
      </c>
      <c r="BK131" s="229">
        <f>ROUND(I131*H131,2)</f>
        <v>0</v>
      </c>
      <c r="BL131" s="16" t="s">
        <v>985</v>
      </c>
      <c r="BM131" s="228" t="s">
        <v>998</v>
      </c>
    </row>
    <row r="132" s="2" customFormat="1">
      <c r="A132" s="37"/>
      <c r="B132" s="38"/>
      <c r="C132" s="39"/>
      <c r="D132" s="230" t="s">
        <v>142</v>
      </c>
      <c r="E132" s="39"/>
      <c r="F132" s="231" t="s">
        <v>997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142</v>
      </c>
      <c r="AU132" s="16" t="s">
        <v>85</v>
      </c>
    </row>
    <row r="133" s="2" customFormat="1" ht="16.5" customHeight="1">
      <c r="A133" s="37"/>
      <c r="B133" s="38"/>
      <c r="C133" s="217" t="s">
        <v>165</v>
      </c>
      <c r="D133" s="217" t="s">
        <v>135</v>
      </c>
      <c r="E133" s="218" t="s">
        <v>999</v>
      </c>
      <c r="F133" s="219" t="s">
        <v>1000</v>
      </c>
      <c r="G133" s="220" t="s">
        <v>726</v>
      </c>
      <c r="H133" s="221">
        <v>4</v>
      </c>
      <c r="I133" s="222"/>
      <c r="J133" s="223">
        <f>ROUND(I133*H133,2)</f>
        <v>0</v>
      </c>
      <c r="K133" s="219" t="s">
        <v>984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985</v>
      </c>
      <c r="AT133" s="228" t="s">
        <v>135</v>
      </c>
      <c r="AU133" s="228" t="s">
        <v>85</v>
      </c>
      <c r="AY133" s="16" t="s">
        <v>133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83</v>
      </c>
      <c r="BK133" s="229">
        <f>ROUND(I133*H133,2)</f>
        <v>0</v>
      </c>
      <c r="BL133" s="16" t="s">
        <v>985</v>
      </c>
      <c r="BM133" s="228" t="s">
        <v>1001</v>
      </c>
    </row>
    <row r="134" s="2" customFormat="1">
      <c r="A134" s="37"/>
      <c r="B134" s="38"/>
      <c r="C134" s="39"/>
      <c r="D134" s="230" t="s">
        <v>142</v>
      </c>
      <c r="E134" s="39"/>
      <c r="F134" s="231" t="s">
        <v>1000</v>
      </c>
      <c r="G134" s="39"/>
      <c r="H134" s="39"/>
      <c r="I134" s="232"/>
      <c r="J134" s="39"/>
      <c r="K134" s="39"/>
      <c r="L134" s="43"/>
      <c r="M134" s="233"/>
      <c r="N134" s="23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142</v>
      </c>
      <c r="AU134" s="16" t="s">
        <v>85</v>
      </c>
    </row>
    <row r="135" s="2" customFormat="1" ht="16.5" customHeight="1">
      <c r="A135" s="37"/>
      <c r="B135" s="38"/>
      <c r="C135" s="217" t="s">
        <v>176</v>
      </c>
      <c r="D135" s="217" t="s">
        <v>135</v>
      </c>
      <c r="E135" s="218" t="s">
        <v>1002</v>
      </c>
      <c r="F135" s="219" t="s">
        <v>1003</v>
      </c>
      <c r="G135" s="220" t="s">
        <v>726</v>
      </c>
      <c r="H135" s="221">
        <v>4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985</v>
      </c>
      <c r="AT135" s="228" t="s">
        <v>135</v>
      </c>
      <c r="AU135" s="228" t="s">
        <v>85</v>
      </c>
      <c r="AY135" s="16" t="s">
        <v>133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83</v>
      </c>
      <c r="BK135" s="229">
        <f>ROUND(I135*H135,2)</f>
        <v>0</v>
      </c>
      <c r="BL135" s="16" t="s">
        <v>985</v>
      </c>
      <c r="BM135" s="228" t="s">
        <v>1004</v>
      </c>
    </row>
    <row r="136" s="2" customFormat="1">
      <c r="A136" s="37"/>
      <c r="B136" s="38"/>
      <c r="C136" s="39"/>
      <c r="D136" s="230" t="s">
        <v>142</v>
      </c>
      <c r="E136" s="39"/>
      <c r="F136" s="231" t="s">
        <v>1003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142</v>
      </c>
      <c r="AU136" s="16" t="s">
        <v>85</v>
      </c>
    </row>
    <row r="137" s="12" customFormat="1" ht="22.8" customHeight="1">
      <c r="A137" s="12"/>
      <c r="B137" s="201"/>
      <c r="C137" s="202"/>
      <c r="D137" s="203" t="s">
        <v>74</v>
      </c>
      <c r="E137" s="215" t="s">
        <v>1005</v>
      </c>
      <c r="F137" s="215" t="s">
        <v>1006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SUM(P138:P147)</f>
        <v>0</v>
      </c>
      <c r="Q137" s="209"/>
      <c r="R137" s="210">
        <f>SUM(R138:R147)</f>
        <v>0</v>
      </c>
      <c r="S137" s="209"/>
      <c r="T137" s="211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159</v>
      </c>
      <c r="AT137" s="213" t="s">
        <v>74</v>
      </c>
      <c r="AU137" s="213" t="s">
        <v>83</v>
      </c>
      <c r="AY137" s="212" t="s">
        <v>133</v>
      </c>
      <c r="BK137" s="214">
        <f>SUM(BK138:BK147)</f>
        <v>0</v>
      </c>
    </row>
    <row r="138" s="2" customFormat="1" ht="16.5" customHeight="1">
      <c r="A138" s="37"/>
      <c r="B138" s="38"/>
      <c r="C138" s="217" t="s">
        <v>182</v>
      </c>
      <c r="D138" s="217" t="s">
        <v>135</v>
      </c>
      <c r="E138" s="218" t="s">
        <v>1007</v>
      </c>
      <c r="F138" s="219" t="s">
        <v>1008</v>
      </c>
      <c r="G138" s="220" t="s">
        <v>726</v>
      </c>
      <c r="H138" s="221">
        <v>4</v>
      </c>
      <c r="I138" s="222"/>
      <c r="J138" s="223">
        <f>ROUND(I138*H138,2)</f>
        <v>0</v>
      </c>
      <c r="K138" s="219" t="s">
        <v>139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985</v>
      </c>
      <c r="AT138" s="228" t="s">
        <v>135</v>
      </c>
      <c r="AU138" s="228" t="s">
        <v>85</v>
      </c>
      <c r="AY138" s="16" t="s">
        <v>133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83</v>
      </c>
      <c r="BK138" s="229">
        <f>ROUND(I138*H138,2)</f>
        <v>0</v>
      </c>
      <c r="BL138" s="16" t="s">
        <v>985</v>
      </c>
      <c r="BM138" s="228" t="s">
        <v>1009</v>
      </c>
    </row>
    <row r="139" s="2" customFormat="1">
      <c r="A139" s="37"/>
      <c r="B139" s="38"/>
      <c r="C139" s="39"/>
      <c r="D139" s="230" t="s">
        <v>142</v>
      </c>
      <c r="E139" s="39"/>
      <c r="F139" s="231" t="s">
        <v>1010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142</v>
      </c>
      <c r="AU139" s="16" t="s">
        <v>85</v>
      </c>
    </row>
    <row r="140" s="2" customFormat="1">
      <c r="A140" s="37"/>
      <c r="B140" s="38"/>
      <c r="C140" s="39"/>
      <c r="D140" s="230" t="s">
        <v>209</v>
      </c>
      <c r="E140" s="39"/>
      <c r="F140" s="267" t="s">
        <v>1011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209</v>
      </c>
      <c r="AU140" s="16" t="s">
        <v>85</v>
      </c>
    </row>
    <row r="141" s="2" customFormat="1" ht="16.5" customHeight="1">
      <c r="A141" s="37"/>
      <c r="B141" s="38"/>
      <c r="C141" s="217" t="s">
        <v>188</v>
      </c>
      <c r="D141" s="217" t="s">
        <v>135</v>
      </c>
      <c r="E141" s="218" t="s">
        <v>1012</v>
      </c>
      <c r="F141" s="219" t="s">
        <v>1013</v>
      </c>
      <c r="G141" s="220" t="s">
        <v>726</v>
      </c>
      <c r="H141" s="221">
        <v>1</v>
      </c>
      <c r="I141" s="222"/>
      <c r="J141" s="223">
        <f>ROUND(I141*H141,2)</f>
        <v>0</v>
      </c>
      <c r="K141" s="219" t="s">
        <v>984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985</v>
      </c>
      <c r="AT141" s="228" t="s">
        <v>135</v>
      </c>
      <c r="AU141" s="228" t="s">
        <v>85</v>
      </c>
      <c r="AY141" s="16" t="s">
        <v>133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83</v>
      </c>
      <c r="BK141" s="229">
        <f>ROUND(I141*H141,2)</f>
        <v>0</v>
      </c>
      <c r="BL141" s="16" t="s">
        <v>985</v>
      </c>
      <c r="BM141" s="228" t="s">
        <v>1014</v>
      </c>
    </row>
    <row r="142" s="2" customFormat="1">
      <c r="A142" s="37"/>
      <c r="B142" s="38"/>
      <c r="C142" s="39"/>
      <c r="D142" s="230" t="s">
        <v>142</v>
      </c>
      <c r="E142" s="39"/>
      <c r="F142" s="231" t="s">
        <v>1015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142</v>
      </c>
      <c r="AU142" s="16" t="s">
        <v>85</v>
      </c>
    </row>
    <row r="143" s="2" customFormat="1" ht="16.5" customHeight="1">
      <c r="A143" s="37"/>
      <c r="B143" s="38"/>
      <c r="C143" s="217" t="s">
        <v>195</v>
      </c>
      <c r="D143" s="217" t="s">
        <v>135</v>
      </c>
      <c r="E143" s="218" t="s">
        <v>1016</v>
      </c>
      <c r="F143" s="219" t="s">
        <v>1017</v>
      </c>
      <c r="G143" s="220" t="s">
        <v>726</v>
      </c>
      <c r="H143" s="221">
        <v>1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985</v>
      </c>
      <c r="AT143" s="228" t="s">
        <v>135</v>
      </c>
      <c r="AU143" s="228" t="s">
        <v>85</v>
      </c>
      <c r="AY143" s="16" t="s">
        <v>133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83</v>
      </c>
      <c r="BK143" s="229">
        <f>ROUND(I143*H143,2)</f>
        <v>0</v>
      </c>
      <c r="BL143" s="16" t="s">
        <v>985</v>
      </c>
      <c r="BM143" s="228" t="s">
        <v>1018</v>
      </c>
    </row>
    <row r="144" s="2" customFormat="1">
      <c r="A144" s="37"/>
      <c r="B144" s="38"/>
      <c r="C144" s="39"/>
      <c r="D144" s="230" t="s">
        <v>142</v>
      </c>
      <c r="E144" s="39"/>
      <c r="F144" s="231" t="s">
        <v>1017</v>
      </c>
      <c r="G144" s="39"/>
      <c r="H144" s="39"/>
      <c r="I144" s="232"/>
      <c r="J144" s="39"/>
      <c r="K144" s="39"/>
      <c r="L144" s="43"/>
      <c r="M144" s="233"/>
      <c r="N144" s="23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142</v>
      </c>
      <c r="AU144" s="16" t="s">
        <v>85</v>
      </c>
    </row>
    <row r="145" s="2" customFormat="1">
      <c r="A145" s="37"/>
      <c r="B145" s="38"/>
      <c r="C145" s="39"/>
      <c r="D145" s="230" t="s">
        <v>209</v>
      </c>
      <c r="E145" s="39"/>
      <c r="F145" s="267" t="s">
        <v>1019</v>
      </c>
      <c r="G145" s="39"/>
      <c r="H145" s="39"/>
      <c r="I145" s="232"/>
      <c r="J145" s="39"/>
      <c r="K145" s="39"/>
      <c r="L145" s="43"/>
      <c r="M145" s="233"/>
      <c r="N145" s="234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209</v>
      </c>
      <c r="AU145" s="16" t="s">
        <v>85</v>
      </c>
    </row>
    <row r="146" s="2" customFormat="1" ht="16.5" customHeight="1">
      <c r="A146" s="37"/>
      <c r="B146" s="38"/>
      <c r="C146" s="217" t="s">
        <v>200</v>
      </c>
      <c r="D146" s="217" t="s">
        <v>135</v>
      </c>
      <c r="E146" s="218" t="s">
        <v>1020</v>
      </c>
      <c r="F146" s="219" t="s">
        <v>1021</v>
      </c>
      <c r="G146" s="220" t="s">
        <v>726</v>
      </c>
      <c r="H146" s="221">
        <v>1</v>
      </c>
      <c r="I146" s="222"/>
      <c r="J146" s="223">
        <f>ROUND(I146*H146,2)</f>
        <v>0</v>
      </c>
      <c r="K146" s="219" t="s">
        <v>984</v>
      </c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985</v>
      </c>
      <c r="AT146" s="228" t="s">
        <v>135</v>
      </c>
      <c r="AU146" s="228" t="s">
        <v>85</v>
      </c>
      <c r="AY146" s="16" t="s">
        <v>133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83</v>
      </c>
      <c r="BK146" s="229">
        <f>ROUND(I146*H146,2)</f>
        <v>0</v>
      </c>
      <c r="BL146" s="16" t="s">
        <v>985</v>
      </c>
      <c r="BM146" s="228" t="s">
        <v>1022</v>
      </c>
    </row>
    <row r="147" s="2" customFormat="1">
      <c r="A147" s="37"/>
      <c r="B147" s="38"/>
      <c r="C147" s="39"/>
      <c r="D147" s="230" t="s">
        <v>142</v>
      </c>
      <c r="E147" s="39"/>
      <c r="F147" s="231" t="s">
        <v>1023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142</v>
      </c>
      <c r="AU147" s="16" t="s">
        <v>85</v>
      </c>
    </row>
    <row r="148" s="12" customFormat="1" ht="22.8" customHeight="1">
      <c r="A148" s="12"/>
      <c r="B148" s="201"/>
      <c r="C148" s="202"/>
      <c r="D148" s="203" t="s">
        <v>74</v>
      </c>
      <c r="E148" s="215" t="s">
        <v>1024</v>
      </c>
      <c r="F148" s="215" t="s">
        <v>1025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SUM(P149:P152)</f>
        <v>0</v>
      </c>
      <c r="Q148" s="209"/>
      <c r="R148" s="210">
        <f>SUM(R149:R152)</f>
        <v>0</v>
      </c>
      <c r="S148" s="209"/>
      <c r="T148" s="211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159</v>
      </c>
      <c r="AT148" s="213" t="s">
        <v>74</v>
      </c>
      <c r="AU148" s="213" t="s">
        <v>83</v>
      </c>
      <c r="AY148" s="212" t="s">
        <v>133</v>
      </c>
      <c r="BK148" s="214">
        <f>SUM(BK149:BK152)</f>
        <v>0</v>
      </c>
    </row>
    <row r="149" s="2" customFormat="1" ht="16.5" customHeight="1">
      <c r="A149" s="37"/>
      <c r="B149" s="38"/>
      <c r="C149" s="217" t="s">
        <v>204</v>
      </c>
      <c r="D149" s="217" t="s">
        <v>135</v>
      </c>
      <c r="E149" s="218" t="s">
        <v>1026</v>
      </c>
      <c r="F149" s="219" t="s">
        <v>1027</v>
      </c>
      <c r="G149" s="220" t="s">
        <v>726</v>
      </c>
      <c r="H149" s="221">
        <v>1</v>
      </c>
      <c r="I149" s="222"/>
      <c r="J149" s="223">
        <f>ROUND(I149*H149,2)</f>
        <v>0</v>
      </c>
      <c r="K149" s="219" t="s">
        <v>984</v>
      </c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985</v>
      </c>
      <c r="AT149" s="228" t="s">
        <v>135</v>
      </c>
      <c r="AU149" s="228" t="s">
        <v>85</v>
      </c>
      <c r="AY149" s="16" t="s">
        <v>133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83</v>
      </c>
      <c r="BK149" s="229">
        <f>ROUND(I149*H149,2)</f>
        <v>0</v>
      </c>
      <c r="BL149" s="16" t="s">
        <v>985</v>
      </c>
      <c r="BM149" s="228" t="s">
        <v>1028</v>
      </c>
    </row>
    <row r="150" s="2" customFormat="1">
      <c r="A150" s="37"/>
      <c r="B150" s="38"/>
      <c r="C150" s="39"/>
      <c r="D150" s="230" t="s">
        <v>142</v>
      </c>
      <c r="E150" s="39"/>
      <c r="F150" s="231" t="s">
        <v>1027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142</v>
      </c>
      <c r="AU150" s="16" t="s">
        <v>85</v>
      </c>
    </row>
    <row r="151" s="2" customFormat="1" ht="16.5" customHeight="1">
      <c r="A151" s="37"/>
      <c r="B151" s="38"/>
      <c r="C151" s="217" t="s">
        <v>211</v>
      </c>
      <c r="D151" s="217" t="s">
        <v>135</v>
      </c>
      <c r="E151" s="218" t="s">
        <v>1029</v>
      </c>
      <c r="F151" s="219" t="s">
        <v>1030</v>
      </c>
      <c r="G151" s="220" t="s">
        <v>726</v>
      </c>
      <c r="H151" s="221">
        <v>1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985</v>
      </c>
      <c r="AT151" s="228" t="s">
        <v>135</v>
      </c>
      <c r="AU151" s="228" t="s">
        <v>85</v>
      </c>
      <c r="AY151" s="16" t="s">
        <v>133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83</v>
      </c>
      <c r="BK151" s="229">
        <f>ROUND(I151*H151,2)</f>
        <v>0</v>
      </c>
      <c r="BL151" s="16" t="s">
        <v>985</v>
      </c>
      <c r="BM151" s="228" t="s">
        <v>1031</v>
      </c>
    </row>
    <row r="152" s="2" customFormat="1">
      <c r="A152" s="37"/>
      <c r="B152" s="38"/>
      <c r="C152" s="39"/>
      <c r="D152" s="230" t="s">
        <v>142</v>
      </c>
      <c r="E152" s="39"/>
      <c r="F152" s="231" t="s">
        <v>1030</v>
      </c>
      <c r="G152" s="39"/>
      <c r="H152" s="39"/>
      <c r="I152" s="232"/>
      <c r="J152" s="39"/>
      <c r="K152" s="39"/>
      <c r="L152" s="43"/>
      <c r="M152" s="268"/>
      <c r="N152" s="269"/>
      <c r="O152" s="270"/>
      <c r="P152" s="270"/>
      <c r="Q152" s="270"/>
      <c r="R152" s="270"/>
      <c r="S152" s="270"/>
      <c r="T152" s="27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142</v>
      </c>
      <c r="AU152" s="16" t="s">
        <v>85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6oZGu5+NR6LXiVo2d3TMQSnlw7rysReTUlptMvz8DKZAVtYesFYlVXxnaHXWp/9IZTzQNAzPor9ajSjwDZJ57Q==" hashValue="bMduL3CrFooMv8dgZgS/Dm14zoHwJkSX5yNp1z38VYzIz9bkq0vbjmcmBvIXjQWT30WOt0CaedvhiEn/6OerNg==" algorithmName="SHA-512" password="CC35"/>
  <autoFilter ref="C119:K15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2022-02-11T09:22:14Z</dcterms:created>
  <dcterms:modified xsi:type="dcterms:W3CDTF">2022-02-11T09:22:24Z</dcterms:modified>
</cp:coreProperties>
</file>