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Výměna oken" sheetId="3" r:id="rId3"/>
    <sheet name="SO 2 - Oprava sociálního ..." sheetId="4" r:id="rId4"/>
    <sheet name="SO 3 - Úprava ZTI" sheetId="5" r:id="rId5"/>
    <sheet name="SO 4 - Elektroinstalace" sheetId="6" r:id="rId6"/>
    <sheet name="SO 5 - Vzduchotechnika" sheetId="7" r:id="rId7"/>
    <sheet name="SO 6 - Vytápění" sheetId="8" r:id="rId8"/>
    <sheet name="Pokyny pro vyplnění" sheetId="9" r:id="rId9"/>
  </sheets>
  <definedNames>
    <definedName name="_xlnm.Print_Area" localSheetId="0">'Rekapitulace zakázky'!$D$4:$AO$36,'Rekapitulace zakázky'!$C$42:$AQ$62</definedName>
    <definedName name="_xlnm.Print_Titles" localSheetId="0">'Rekapitulace zakázky'!$52:$52</definedName>
    <definedName name="_xlnm._FilterDatabase" localSheetId="1" hidden="1">'SO 0 - Vedlejší a ostatní...'!$C$84:$K$103</definedName>
    <definedName name="_xlnm.Print_Area" localSheetId="1">'SO 0 - Vedlejší a ostatní...'!$C$4:$J$39,'SO 0 - Vedlejší a ostatní...'!$C$45:$J$66,'SO 0 - Vedlejší a ostatní...'!$C$72:$K$103</definedName>
    <definedName name="_xlnm.Print_Titles" localSheetId="1">'SO 0 - Vedlejší a ostatní...'!$84:$84</definedName>
    <definedName name="_xlnm._FilterDatabase" localSheetId="2" hidden="1">'SO 1 - Výměna oken'!$C$89:$K$191</definedName>
    <definedName name="_xlnm.Print_Area" localSheetId="2">'SO 1 - Výměna oken'!$C$4:$J$39,'SO 1 - Výměna oken'!$C$45:$J$71,'SO 1 - Výměna oken'!$C$77:$K$191</definedName>
    <definedName name="_xlnm.Print_Titles" localSheetId="2">'SO 1 - Výměna oken'!$89:$89</definedName>
    <definedName name="_xlnm._FilterDatabase" localSheetId="3" hidden="1">'SO 2 - Oprava sociálního ...'!$C$92:$K$413</definedName>
    <definedName name="_xlnm.Print_Area" localSheetId="3">'SO 2 - Oprava sociálního ...'!$C$4:$J$39,'SO 2 - Oprava sociálního ...'!$C$45:$J$74,'SO 2 - Oprava sociálního ...'!$C$80:$K$413</definedName>
    <definedName name="_xlnm.Print_Titles" localSheetId="3">'SO 2 - Oprava sociálního ...'!$92:$92</definedName>
    <definedName name="_xlnm._FilterDatabase" localSheetId="4" hidden="1">'SO 3 - Úprava ZTI'!$C$87:$K$302</definedName>
    <definedName name="_xlnm.Print_Area" localSheetId="4">'SO 3 - Úprava ZTI'!$C$4:$J$39,'SO 3 - Úprava ZTI'!$C$45:$J$69,'SO 3 - Úprava ZTI'!$C$75:$K$302</definedName>
    <definedName name="_xlnm.Print_Titles" localSheetId="4">'SO 3 - Úprava ZTI'!$87:$87</definedName>
    <definedName name="_xlnm._FilterDatabase" localSheetId="5" hidden="1">'SO 4 - Elektroinstalace'!$C$92:$K$169</definedName>
    <definedName name="_xlnm.Print_Area" localSheetId="5">'SO 4 - Elektroinstalace'!$C$4:$J$39,'SO 4 - Elektroinstalace'!$C$45:$J$74,'SO 4 - Elektroinstalace'!$C$80:$K$169</definedName>
    <definedName name="_xlnm.Print_Titles" localSheetId="5">'SO 4 - Elektroinstalace'!$92:$92</definedName>
    <definedName name="_xlnm._FilterDatabase" localSheetId="6" hidden="1">'SO 5 - Vzduchotechnika'!$C$83:$K$109</definedName>
    <definedName name="_xlnm.Print_Area" localSheetId="6">'SO 5 - Vzduchotechnika'!$C$4:$J$39,'SO 5 - Vzduchotechnika'!$C$45:$J$65,'SO 5 - Vzduchotechnika'!$C$71:$K$109</definedName>
    <definedName name="_xlnm.Print_Titles" localSheetId="6">'SO 5 - Vzduchotechnika'!$83:$83</definedName>
    <definedName name="_xlnm._FilterDatabase" localSheetId="7" hidden="1">'SO 6 - Vytápění'!$C$86:$K$131</definedName>
    <definedName name="_xlnm.Print_Area" localSheetId="7">'SO 6 - Vytápění'!$C$4:$J$39,'SO 6 - Vytápění'!$C$45:$J$68,'SO 6 - Vytápění'!$C$74:$K$131</definedName>
    <definedName name="_xlnm.Print_Titles" localSheetId="7">'SO 6 - Vytápění'!$86:$86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T88"/>
  <c r="R89"/>
  <c r="R88"/>
  <c r="P89"/>
  <c r="P88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81"/>
  <c r="E7"/>
  <c r="E77"/>
  <c i="7" r="J37"/>
  <c r="J36"/>
  <c i="1" r="AY60"/>
  <c i="7" r="J35"/>
  <c i="1" r="AX60"/>
  <c i="7"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54"/>
  <c r="J14"/>
  <c r="J12"/>
  <c r="J52"/>
  <c r="E7"/>
  <c r="E74"/>
  <c i="6" r="J37"/>
  <c r="J36"/>
  <c i="1" r="AY59"/>
  <c i="6" r="J35"/>
  <c i="1" r="AX59"/>
  <c i="6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2"/>
  <c r="E50"/>
  <c r="J24"/>
  <c r="E24"/>
  <c r="J55"/>
  <c r="J23"/>
  <c r="J21"/>
  <c r="E21"/>
  <c r="J54"/>
  <c r="J20"/>
  <c r="J18"/>
  <c r="E18"/>
  <c r="F90"/>
  <c r="J17"/>
  <c r="J15"/>
  <c r="E15"/>
  <c r="F54"/>
  <c r="J14"/>
  <c r="J12"/>
  <c r="J87"/>
  <c r="E7"/>
  <c r="E83"/>
  <c i="5" r="J37"/>
  <c r="J36"/>
  <c i="1" r="AY58"/>
  <c i="5" r="J35"/>
  <c i="1" r="AX58"/>
  <c i="5" r="BI301"/>
  <c r="BH301"/>
  <c r="BG301"/>
  <c r="BF301"/>
  <c r="T301"/>
  <c r="R301"/>
  <c r="P301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4" r="P222"/>
  <c r="J37"/>
  <c r="J36"/>
  <c i="1" r="AY57"/>
  <c i="4" r="J35"/>
  <c i="1" r="AX57"/>
  <c i="4"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37"/>
  <c r="BH337"/>
  <c r="BG337"/>
  <c r="BF337"/>
  <c r="T337"/>
  <c r="R337"/>
  <c r="P337"/>
  <c r="BI331"/>
  <c r="BH331"/>
  <c r="BG331"/>
  <c r="BF331"/>
  <c r="T331"/>
  <c r="R331"/>
  <c r="P331"/>
  <c r="BI319"/>
  <c r="BH319"/>
  <c r="BG319"/>
  <c r="BF319"/>
  <c r="T319"/>
  <c r="R319"/>
  <c r="P319"/>
  <c r="BI317"/>
  <c r="BH317"/>
  <c r="BG317"/>
  <c r="BF317"/>
  <c r="T317"/>
  <c r="R317"/>
  <c r="P317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298"/>
  <c r="BH298"/>
  <c r="BG298"/>
  <c r="BF298"/>
  <c r="T298"/>
  <c r="R298"/>
  <c r="P298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52"/>
  <c r="E7"/>
  <c r="E48"/>
  <c i="3" r="J37"/>
  <c r="J36"/>
  <c i="1" r="AY56"/>
  <c i="3" r="J35"/>
  <c i="1" r="AX56"/>
  <c i="3"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2" r="J37"/>
  <c r="J36"/>
  <c i="1" r="AY55"/>
  <c i="2" r="J35"/>
  <c i="1" r="AX55"/>
  <c i="2"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J100"/>
  <c r="BK94"/>
  <c r="J88"/>
  <c r="F36"/>
  <c i="3" r="BK173"/>
  <c r="J153"/>
  <c r="BK186"/>
  <c r="J145"/>
  <c r="J162"/>
  <c r="BK190"/>
  <c r="BK176"/>
  <c r="J139"/>
  <c r="J96"/>
  <c r="BK162"/>
  <c r="J123"/>
  <c r="J131"/>
  <c r="BK117"/>
  <c i="4" r="J352"/>
  <c r="BK270"/>
  <c r="J238"/>
  <c r="BK199"/>
  <c r="J152"/>
  <c r="J103"/>
  <c r="J384"/>
  <c r="J309"/>
  <c r="BK277"/>
  <c r="J217"/>
  <c r="BK158"/>
  <c r="J108"/>
  <c r="J274"/>
  <c r="BK242"/>
  <c r="BK217"/>
  <c r="J175"/>
  <c r="BK108"/>
  <c r="J407"/>
  <c r="BK381"/>
  <c r="BK304"/>
  <c r="BK237"/>
  <c r="J120"/>
  <c r="BK379"/>
  <c r="BK317"/>
  <c r="J245"/>
  <c r="J209"/>
  <c r="BK173"/>
  <c r="J130"/>
  <c r="J410"/>
  <c r="BK347"/>
  <c r="BK274"/>
  <c r="BK223"/>
  <c r="BK152"/>
  <c r="J101"/>
  <c r="BK178"/>
  <c i="5" r="J300"/>
  <c r="BK258"/>
  <c r="J160"/>
  <c r="BK285"/>
  <c r="BK244"/>
  <c r="J197"/>
  <c r="BK148"/>
  <c r="BK96"/>
  <c r="BK264"/>
  <c r="J238"/>
  <c r="BK183"/>
  <c r="J120"/>
  <c r="J293"/>
  <c r="J244"/>
  <c r="BK186"/>
  <c r="BK279"/>
  <c r="BK238"/>
  <c r="BK287"/>
  <c r="J231"/>
  <c r="BK114"/>
  <c r="BK253"/>
  <c r="J209"/>
  <c r="J133"/>
  <c r="J274"/>
  <c r="J141"/>
  <c i="6" r="BK167"/>
  <c r="BK148"/>
  <c r="J129"/>
  <c r="J117"/>
  <c r="BK113"/>
  <c r="J107"/>
  <c r="BK166"/>
  <c r="J153"/>
  <c r="BK142"/>
  <c r="BK125"/>
  <c r="J108"/>
  <c r="BK151"/>
  <c r="BK168"/>
  <c r="BK116"/>
  <c r="BK96"/>
  <c r="J150"/>
  <c r="BK139"/>
  <c r="BK127"/>
  <c r="BK114"/>
  <c r="BK98"/>
  <c i="7" r="J109"/>
  <c r="BK103"/>
  <c r="BK91"/>
  <c r="J87"/>
  <c r="BK107"/>
  <c r="BK86"/>
  <c r="J88"/>
  <c i="8" r="J124"/>
  <c r="J108"/>
  <c r="BK95"/>
  <c r="J118"/>
  <c r="J100"/>
  <c r="BK121"/>
  <c r="BK119"/>
  <c r="BK98"/>
  <c r="J129"/>
  <c r="J116"/>
  <c r="BK94"/>
  <c r="J89"/>
  <c r="J113"/>
  <c r="J93"/>
  <c r="J114"/>
  <c r="BK100"/>
  <c i="2" r="BK97"/>
  <c r="F37"/>
  <c i="3" r="J159"/>
  <c r="BK99"/>
  <c r="BK165"/>
  <c r="BK145"/>
  <c r="BK96"/>
  <c i="4" r="BK306"/>
  <c r="J236"/>
  <c r="BK181"/>
  <c r="J143"/>
  <c r="J413"/>
  <c r="J379"/>
  <c r="J288"/>
  <c r="J229"/>
  <c r="BK120"/>
  <c r="J331"/>
  <c r="J255"/>
  <c r="BK238"/>
  <c r="J204"/>
  <c r="J133"/>
  <c r="J386"/>
  <c r="BK345"/>
  <c r="BK261"/>
  <c r="J158"/>
  <c r="J110"/>
  <c r="BK386"/>
  <c r="J337"/>
  <c r="BK279"/>
  <c r="BK231"/>
  <c r="J171"/>
  <c r="BK101"/>
  <c r="BK360"/>
  <c r="J306"/>
  <c r="BK258"/>
  <c r="J185"/>
  <c r="BK251"/>
  <c r="J140"/>
  <c i="5" r="BK189"/>
  <c r="J291"/>
  <c r="BK242"/>
  <c r="J176"/>
  <c r="BK108"/>
  <c r="BK270"/>
  <c r="J214"/>
  <c r="BK133"/>
  <c r="BK275"/>
  <c r="BK231"/>
  <c r="BK128"/>
  <c r="BK262"/>
  <c r="BK141"/>
  <c r="BK273"/>
  <c r="BK171"/>
  <c r="J226"/>
  <c r="J156"/>
  <c r="J295"/>
  <c r="J273"/>
  <c r="BK153"/>
  <c i="6" r="BK156"/>
  <c r="J140"/>
  <c r="J116"/>
  <c r="BK99"/>
  <c r="BK154"/>
  <c r="BK138"/>
  <c r="J123"/>
  <c r="J105"/>
  <c r="J134"/>
  <c r="BK158"/>
  <c r="BK111"/>
  <c r="J97"/>
  <c r="J147"/>
  <c r="J133"/>
  <c r="J119"/>
  <c r="J96"/>
  <c r="J130"/>
  <c i="7" r="BK106"/>
  <c r="BK90"/>
  <c r="BK94"/>
  <c r="J104"/>
  <c r="J106"/>
  <c i="8" r="BK122"/>
  <c r="BK101"/>
  <c r="J121"/>
  <c r="BK131"/>
  <c r="BK116"/>
  <c r="J131"/>
  <c r="J123"/>
  <c r="J99"/>
  <c r="J122"/>
  <c r="J98"/>
  <c r="J104"/>
  <c i="2" r="J102"/>
  <c r="J91"/>
  <c r="J34"/>
  <c i="3" r="J164"/>
  <c r="J178"/>
  <c r="J125"/>
  <c r="BK104"/>
  <c r="J186"/>
  <c r="J151"/>
  <c r="BK189"/>
  <c r="BK131"/>
  <c r="BK139"/>
  <c r="BK123"/>
  <c i="4" r="J360"/>
  <c r="J261"/>
  <c r="J223"/>
  <c r="J272"/>
  <c r="J237"/>
  <c r="BK161"/>
  <c r="BK413"/>
  <c r="BK352"/>
  <c r="BK288"/>
  <c r="BK175"/>
  <c r="BK123"/>
  <c r="BK394"/>
  <c r="BK319"/>
  <c r="BK268"/>
  <c r="J215"/>
  <c r="BK149"/>
  <c r="J105"/>
  <c r="J362"/>
  <c r="J298"/>
  <c r="J239"/>
  <c r="J161"/>
  <c r="BK130"/>
  <c r="J226"/>
  <c r="BK125"/>
  <c i="5" r="J264"/>
  <c r="J202"/>
  <c r="J128"/>
  <c r="J258"/>
  <c r="BK229"/>
  <c r="J188"/>
  <c r="BK122"/>
  <c r="J285"/>
  <c r="BK252"/>
  <c r="BK197"/>
  <c r="BK105"/>
  <c r="BK272"/>
  <c r="BK214"/>
  <c r="BK283"/>
  <c r="J246"/>
  <c r="BK163"/>
  <c r="BK277"/>
  <c r="BK236"/>
  <c r="BK137"/>
  <c r="J270"/>
  <c r="J183"/>
  <c r="J111"/>
  <c r="BK289"/>
  <c r="J174"/>
  <c r="J96"/>
  <c i="6" r="BK146"/>
  <c r="BK137"/>
  <c r="BK121"/>
  <c i="2" r="BK102"/>
  <c r="J94"/>
  <c r="F35"/>
  <c i="3" r="J176"/>
  <c r="BK148"/>
  <c r="BK153"/>
  <c r="BK114"/>
  <c r="BK156"/>
  <c r="BK164"/>
  <c r="BK111"/>
  <c r="J183"/>
  <c r="J148"/>
  <c r="J104"/>
  <c r="J114"/>
  <c r="J111"/>
  <c i="4" r="BK309"/>
  <c r="J258"/>
  <c r="BK210"/>
  <c r="BK155"/>
  <c r="BK98"/>
  <c r="J396"/>
  <c r="J368"/>
  <c r="BK284"/>
  <c r="BK215"/>
  <c r="J181"/>
  <c r="BK115"/>
  <c r="J251"/>
  <c r="J178"/>
  <c r="BK117"/>
  <c r="BK396"/>
  <c r="J317"/>
  <c r="BK244"/>
  <c r="J135"/>
  <c r="BK410"/>
  <c r="BK290"/>
  <c r="BK236"/>
  <c r="J192"/>
  <c r="J117"/>
  <c r="BK374"/>
  <c r="J284"/>
  <c r="J167"/>
  <c r="J231"/>
  <c r="BK143"/>
  <c i="5" r="J287"/>
  <c r="J236"/>
  <c r="J131"/>
  <c r="J267"/>
  <c r="BK200"/>
  <c r="BK156"/>
  <c r="J102"/>
  <c r="J272"/>
  <c r="BK248"/>
  <c r="BK188"/>
  <c r="BK300"/>
  <c r="BK250"/>
  <c r="BK209"/>
  <c r="BK111"/>
  <c r="J261"/>
  <c r="J200"/>
  <c r="BK295"/>
  <c r="J242"/>
  <c r="J105"/>
  <c r="J259"/>
  <c r="J222"/>
  <c r="BK125"/>
  <c r="BK293"/>
  <c r="J122"/>
  <c i="6" r="J154"/>
  <c r="BK136"/>
  <c r="BK119"/>
  <c r="BK100"/>
  <c r="J158"/>
  <c r="J143"/>
  <c r="BK124"/>
  <c r="J165"/>
  <c r="J144"/>
  <c r="J124"/>
  <c r="J99"/>
  <c r="J148"/>
  <c i="7" r="J96"/>
  <c r="BK101"/>
  <c r="J89"/>
  <c r="BK92"/>
  <c r="BK89"/>
  <c r="J91"/>
  <c r="BK98"/>
  <c i="8" r="J115"/>
  <c r="BK92"/>
  <c i="2" r="BK100"/>
  <c r="BK88"/>
  <c r="F34"/>
  <c i="3" r="J165"/>
  <c r="BK125"/>
  <c r="BK151"/>
  <c r="J117"/>
  <c r="J99"/>
  <c r="J189"/>
  <c r="J156"/>
  <c r="BK108"/>
  <c r="BK178"/>
  <c r="J128"/>
  <c r="J135"/>
  <c r="BK135"/>
  <c i="4" r="J381"/>
  <c r="BK272"/>
  <c r="J248"/>
  <c r="BK229"/>
  <c r="J173"/>
  <c r="J123"/>
  <c r="BK96"/>
  <c r="J392"/>
  <c r="J345"/>
  <c r="BK252"/>
  <c r="BK209"/>
  <c r="J125"/>
  <c r="J347"/>
  <c r="J290"/>
  <c r="J268"/>
  <c r="BK239"/>
  <c r="BK226"/>
  <c r="BK164"/>
  <c r="J137"/>
  <c r="J394"/>
  <c r="J350"/>
  <c r="J270"/>
  <c r="BK192"/>
  <c r="J98"/>
  <c r="BK368"/>
  <c r="J304"/>
  <c r="BK255"/>
  <c r="J210"/>
  <c r="J164"/>
  <c r="J115"/>
  <c r="BK384"/>
  <c r="BK331"/>
  <c r="BK286"/>
  <c r="J242"/>
  <c r="J207"/>
  <c r="BK133"/>
  <c r="BK245"/>
  <c r="BK167"/>
  <c r="BK103"/>
  <c i="5" r="BK261"/>
  <c r="BK219"/>
  <c r="J148"/>
  <c r="J114"/>
  <c r="J255"/>
  <c r="BK202"/>
  <c r="J180"/>
  <c r="BK145"/>
  <c r="J279"/>
  <c r="J253"/>
  <c r="BK222"/>
  <c r="J153"/>
  <c r="BK102"/>
  <c r="BK274"/>
  <c r="J219"/>
  <c r="J143"/>
  <c r="BK281"/>
  <c r="J252"/>
  <c r="BK176"/>
  <c r="J262"/>
  <c r="BK178"/>
  <c r="BK160"/>
  <c r="J277"/>
  <c r="BK240"/>
  <c r="J145"/>
  <c r="BK301"/>
  <c r="J224"/>
  <c r="BK143"/>
  <c r="J91"/>
  <c i="6" r="BK152"/>
  <c r="J138"/>
  <c r="J125"/>
  <c r="BK115"/>
  <c r="BK110"/>
  <c r="BK169"/>
  <c r="J156"/>
  <c r="J146"/>
  <c r="J136"/>
  <c r="J110"/>
  <c r="J168"/>
  <c r="J121"/>
  <c r="BK122"/>
  <c r="BK105"/>
  <c r="BK153"/>
  <c r="J142"/>
  <c r="BK129"/>
  <c r="BK126"/>
  <c r="J106"/>
  <c r="BK150"/>
  <c i="7" r="BK88"/>
  <c r="J98"/>
  <c r="BK96"/>
  <c r="J86"/>
  <c r="BK104"/>
  <c i="8" r="J130"/>
  <c r="BK113"/>
  <c r="BK102"/>
  <c r="BK129"/>
  <c r="BK115"/>
  <c r="BK105"/>
  <c r="J128"/>
  <c r="J102"/>
  <c r="J95"/>
  <c r="BK128"/>
  <c r="BK120"/>
  <c r="J112"/>
  <c r="BK93"/>
  <c r="J119"/>
  <c r="J109"/>
  <c r="BK89"/>
  <c r="BK97"/>
  <c i="2" r="J97"/>
  <c r="BK91"/>
  <c i="1" r="AS54"/>
  <c i="3" r="J190"/>
  <c r="BK183"/>
  <c r="BK168"/>
  <c r="BK128"/>
  <c r="J168"/>
  <c r="J173"/>
  <c r="J93"/>
  <c r="BK171"/>
  <c r="BK121"/>
  <c r="J171"/>
  <c r="J121"/>
  <c r="BK159"/>
  <c r="BK93"/>
  <c r="J108"/>
  <c i="4" r="J286"/>
  <c r="J244"/>
  <c r="BK207"/>
  <c r="BK171"/>
  <c r="BK105"/>
  <c r="BK407"/>
  <c r="J374"/>
  <c r="BK298"/>
  <c r="BK234"/>
  <c r="J199"/>
  <c r="BK337"/>
  <c r="J252"/>
  <c r="J155"/>
  <c r="J34"/>
  <c i="5" r="J118"/>
  <c r="BK291"/>
  <c r="BK224"/>
  <c r="BK180"/>
  <c r="BK265"/>
  <c r="J240"/>
  <c r="J171"/>
  <c r="J256"/>
  <c r="J163"/>
  <c r="J281"/>
  <c r="BK246"/>
  <c r="J194"/>
  <c r="BK118"/>
  <c r="BK255"/>
  <c r="BK120"/>
  <c i="6" r="J155"/>
  <c r="J139"/>
  <c r="J127"/>
  <c r="J114"/>
  <c r="J111"/>
  <c r="J164"/>
  <c r="J151"/>
  <c r="J137"/>
  <c r="J126"/>
  <c r="J169"/>
  <c r="BK143"/>
  <c r="J163"/>
  <c r="BK118"/>
  <c r="J103"/>
  <c r="BK161"/>
  <c r="BK140"/>
  <c r="BK130"/>
  <c r="BK117"/>
  <c r="J100"/>
  <c r="BK133"/>
  <c i="7" r="J107"/>
  <c r="J93"/>
  <c r="BK93"/>
  <c r="J101"/>
  <c r="BK105"/>
  <c r="J103"/>
  <c i="8" r="BK127"/>
  <c r="BK109"/>
  <c r="BK99"/>
  <c r="BK123"/>
  <c r="BK108"/>
  <c r="J97"/>
  <c r="J101"/>
  <c r="BK130"/>
  <c r="BK114"/>
  <c r="J127"/>
  <c r="BK118"/>
  <c r="BK107"/>
  <c r="J105"/>
  <c i="4" r="J234"/>
  <c r="J149"/>
  <c r="BK362"/>
  <c r="BK248"/>
  <c r="BK137"/>
  <c r="J96"/>
  <c r="BK350"/>
  <c r="J277"/>
  <c r="J220"/>
  <c r="BK185"/>
  <c r="BK135"/>
  <c r="BK392"/>
  <c r="J319"/>
  <c r="J279"/>
  <c r="BK220"/>
  <c r="BK140"/>
  <c r="BK110"/>
  <c r="BK204"/>
  <c i="5" r="J289"/>
  <c r="J250"/>
  <c r="J186"/>
  <c r="J137"/>
  <c r="J265"/>
  <c r="BK234"/>
  <c r="BK159"/>
  <c r="BK91"/>
  <c r="BK256"/>
  <c r="BK226"/>
  <c r="J168"/>
  <c r="BK94"/>
  <c r="BK259"/>
  <c r="J234"/>
  <c r="BK194"/>
  <c r="J94"/>
  <c r="J229"/>
  <c r="J125"/>
  <c r="J248"/>
  <c r="BK174"/>
  <c r="J275"/>
  <c r="J178"/>
  <c r="J301"/>
  <c r="J189"/>
  <c r="BK131"/>
  <c i="6" r="BK165"/>
  <c r="BK144"/>
  <c r="J135"/>
  <c r="J118"/>
  <c r="BK112"/>
  <c r="J98"/>
  <c r="J161"/>
  <c r="BK147"/>
  <c r="BK135"/>
  <c r="J122"/>
  <c r="BK145"/>
  <c r="J112"/>
  <c r="BK106"/>
  <c r="BK163"/>
  <c r="J145"/>
  <c r="J131"/>
  <c r="BK123"/>
  <c r="BK103"/>
  <c r="BK155"/>
  <c i="7" r="J92"/>
  <c r="J94"/>
  <c r="BK87"/>
  <c r="BK109"/>
  <c r="J105"/>
  <c r="J90"/>
  <c i="8" r="J111"/>
  <c r="BK104"/>
  <c r="BK124"/>
  <c r="BK112"/>
  <c r="J94"/>
  <c r="J120"/>
  <c r="BK111"/>
  <c r="J107"/>
  <c r="J92"/>
  <c i="5" r="BK267"/>
  <c r="J159"/>
  <c r="J108"/>
  <c r="J283"/>
  <c r="BK168"/>
  <c i="6" r="BK164"/>
  <c r="J128"/>
  <c r="J113"/>
  <c r="J167"/>
  <c r="BK107"/>
  <c r="J115"/>
  <c r="J166"/>
  <c r="J152"/>
  <c r="BK134"/>
  <c r="BK128"/>
  <c r="BK108"/>
  <c r="BK97"/>
  <c r="BK131"/>
  <c i="7" r="F36"/>
  <c i="3" l="1" r="P92"/>
  <c r="BK120"/>
  <c r="J120"/>
  <c r="J63"/>
  <c r="BK144"/>
  <c r="J144"/>
  <c r="J67"/>
  <c r="BK167"/>
  <c r="J167"/>
  <c r="J69"/>
  <c r="T185"/>
  <c i="4" r="P136"/>
  <c r="R170"/>
  <c r="R233"/>
  <c r="R308"/>
  <c r="BK409"/>
  <c r="J409"/>
  <c r="J73"/>
  <c i="6" r="BK95"/>
  <c r="J95"/>
  <c r="J61"/>
  <c r="BK109"/>
  <c r="J109"/>
  <c r="J65"/>
  <c r="T120"/>
  <c r="R141"/>
  <c i="7" r="T85"/>
  <c r="R95"/>
  <c r="BK102"/>
  <c r="J102"/>
  <c r="J63"/>
  <c i="5" r="R101"/>
  <c r="T117"/>
  <c r="BK185"/>
  <c r="J185"/>
  <c r="J67"/>
  <c r="T185"/>
  <c i="2" r="BK99"/>
  <c r="J99"/>
  <c r="J65"/>
  <c i="3" r="R92"/>
  <c r="T107"/>
  <c r="BK155"/>
  <c r="J155"/>
  <c r="J68"/>
  <c r="R155"/>
  <c r="BK185"/>
  <c r="J185"/>
  <c r="J70"/>
  <c i="4" r="P95"/>
  <c r="R136"/>
  <c r="T184"/>
  <c r="P233"/>
  <c r="P260"/>
  <c r="T308"/>
  <c r="R409"/>
  <c i="5" r="T90"/>
  <c r="BK140"/>
  <c r="J140"/>
  <c r="J66"/>
  <c r="P233"/>
  <c i="6" r="T104"/>
  <c r="T101"/>
  <c r="R120"/>
  <c r="BK141"/>
  <c r="J141"/>
  <c r="J68"/>
  <c r="R149"/>
  <c r="P162"/>
  <c r="P159"/>
  <c i="7" r="BK85"/>
  <c r="J85"/>
  <c r="J60"/>
  <c r="BK95"/>
  <c r="J95"/>
  <c r="J61"/>
  <c r="P102"/>
  <c i="2" r="P99"/>
  <c r="P86"/>
  <c r="P85"/>
  <c i="1" r="AU55"/>
  <c i="3" r="T92"/>
  <c r="T120"/>
  <c r="T144"/>
  <c r="P167"/>
  <c r="P185"/>
  <c i="4" r="BK95"/>
  <c r="T95"/>
  <c r="BK170"/>
  <c r="J170"/>
  <c r="J63"/>
  <c r="BK184"/>
  <c r="BK222"/>
  <c r="J222"/>
  <c r="J67"/>
  <c r="T233"/>
  <c r="P247"/>
  <c r="BK308"/>
  <c r="J308"/>
  <c r="J71"/>
  <c r="R383"/>
  <c i="5" r="P90"/>
  <c r="BK117"/>
  <c r="J117"/>
  <c r="J63"/>
  <c r="T140"/>
  <c r="R233"/>
  <c i="6" r="R104"/>
  <c r="P109"/>
  <c r="BK132"/>
  <c r="J132"/>
  <c r="J67"/>
  <c r="BK149"/>
  <c r="J149"/>
  <c r="J69"/>
  <c r="BK162"/>
  <c i="8" r="P91"/>
  <c r="P87"/>
  <c i="1" r="AU61"/>
  <c i="2" r="T99"/>
  <c r="T86"/>
  <c r="T85"/>
  <c i="3" r="BK92"/>
  <c r="J92"/>
  <c r="J61"/>
  <c r="P120"/>
  <c r="R144"/>
  <c r="T155"/>
  <c r="R185"/>
  <c i="4" r="R95"/>
  <c r="R94"/>
  <c r="T136"/>
  <c r="T170"/>
  <c r="P184"/>
  <c r="R222"/>
  <c r="BK260"/>
  <c r="J260"/>
  <c r="J70"/>
  <c r="R260"/>
  <c r="P383"/>
  <c r="T409"/>
  <c i="5" r="P101"/>
  <c r="R117"/>
  <c r="R140"/>
  <c r="T233"/>
  <c i="6" r="T95"/>
  <c r="T94"/>
  <c r="BK120"/>
  <c r="J120"/>
  <c r="J66"/>
  <c r="T132"/>
  <c r="T149"/>
  <c r="R162"/>
  <c r="R159"/>
  <c i="7" r="R85"/>
  <c r="P95"/>
  <c r="T102"/>
  <c i="8" r="BK96"/>
  <c r="J96"/>
  <c r="J62"/>
  <c r="P103"/>
  <c r="T106"/>
  <c i="4" r="T222"/>
  <c r="T247"/>
  <c r="P308"/>
  <c r="T383"/>
  <c i="5" r="BK90"/>
  <c i="6" r="P120"/>
  <c r="P149"/>
  <c i="8" r="BK91"/>
  <c r="J91"/>
  <c r="J61"/>
  <c r="R96"/>
  <c r="R103"/>
  <c r="R110"/>
  <c i="3" r="BK107"/>
  <c r="J107"/>
  <c r="J62"/>
  <c r="R107"/>
  <c r="P144"/>
  <c r="P137"/>
  <c r="R167"/>
  <c i="5" r="BK101"/>
  <c r="J101"/>
  <c r="J62"/>
  <c r="T101"/>
  <c r="P140"/>
  <c r="BK233"/>
  <c r="J233"/>
  <c r="J68"/>
  <c i="6" r="P95"/>
  <c r="P94"/>
  <c r="P104"/>
  <c r="P101"/>
  <c r="T109"/>
  <c r="R132"/>
  <c r="T141"/>
  <c i="7" r="P85"/>
  <c r="P84"/>
  <c i="1" r="AU60"/>
  <c i="7" r="T95"/>
  <c r="R102"/>
  <c i="8" r="R91"/>
  <c r="R87"/>
  <c r="P96"/>
  <c r="BK103"/>
  <c r="J103"/>
  <c r="J63"/>
  <c r="T103"/>
  <c r="P106"/>
  <c r="BK110"/>
  <c r="J110"/>
  <c r="J65"/>
  <c r="P110"/>
  <c r="BK117"/>
  <c r="J117"/>
  <c r="J66"/>
  <c r="T117"/>
  <c i="2" r="R99"/>
  <c r="R86"/>
  <c r="R85"/>
  <c i="3" r="P107"/>
  <c r="R120"/>
  <c r="P155"/>
  <c r="T167"/>
  <c i="4" r="BK136"/>
  <c r="J136"/>
  <c r="J62"/>
  <c r="P170"/>
  <c r="R184"/>
  <c r="R183"/>
  <c r="BK233"/>
  <c r="J233"/>
  <c r="J68"/>
  <c r="BK247"/>
  <c r="J247"/>
  <c r="J69"/>
  <c r="R247"/>
  <c r="T260"/>
  <c r="BK383"/>
  <c r="J383"/>
  <c r="J72"/>
  <c r="P409"/>
  <c i="5" r="R90"/>
  <c r="R89"/>
  <c r="P117"/>
  <c r="P185"/>
  <c r="R185"/>
  <c i="6" r="R95"/>
  <c r="R94"/>
  <c r="BK104"/>
  <c r="J104"/>
  <c r="J64"/>
  <c r="R109"/>
  <c r="P132"/>
  <c r="P141"/>
  <c r="T162"/>
  <c r="T159"/>
  <c i="8" r="T91"/>
  <c r="T87"/>
  <c r="T96"/>
  <c r="BK106"/>
  <c r="J106"/>
  <c r="J64"/>
  <c r="R106"/>
  <c r="T110"/>
  <c r="P117"/>
  <c r="R117"/>
  <c r="BK126"/>
  <c r="J126"/>
  <c r="J67"/>
  <c r="P126"/>
  <c r="R126"/>
  <c r="T126"/>
  <c i="6" r="BK160"/>
  <c r="J160"/>
  <c r="J72"/>
  <c i="4" r="BK180"/>
  <c r="J180"/>
  <c r="J64"/>
  <c i="6" r="BK102"/>
  <c r="J102"/>
  <c r="J63"/>
  <c i="2" r="BK93"/>
  <c r="J93"/>
  <c r="J63"/>
  <c r="BK90"/>
  <c r="J90"/>
  <c r="J62"/>
  <c i="7" r="BK100"/>
  <c r="J100"/>
  <c r="J62"/>
  <c r="BK108"/>
  <c r="J108"/>
  <c r="J64"/>
  <c i="3" r="BK134"/>
  <c r="J134"/>
  <c r="J64"/>
  <c i="6" r="BK157"/>
  <c r="J157"/>
  <c r="J70"/>
  <c i="2" r="BK87"/>
  <c r="BK86"/>
  <c r="BK85"/>
  <c r="J85"/>
  <c r="J59"/>
  <c r="BK96"/>
  <c r="J96"/>
  <c r="J64"/>
  <c i="3" r="BK138"/>
  <c r="J138"/>
  <c r="J66"/>
  <c i="5" r="BK136"/>
  <c r="J136"/>
  <c r="J64"/>
  <c i="8" r="BK88"/>
  <c r="J88"/>
  <c r="J60"/>
  <c r="E48"/>
  <c r="F55"/>
  <c r="J83"/>
  <c r="BE102"/>
  <c r="BE108"/>
  <c i="7" r="BK84"/>
  <c r="J84"/>
  <c i="8" r="F54"/>
  <c r="BE97"/>
  <c r="BE101"/>
  <c r="BE109"/>
  <c r="BE121"/>
  <c r="BE127"/>
  <c r="J52"/>
  <c r="BE92"/>
  <c r="BE95"/>
  <c r="BE111"/>
  <c r="BE113"/>
  <c r="BE131"/>
  <c r="BE93"/>
  <c r="BE99"/>
  <c r="BE107"/>
  <c r="BE115"/>
  <c r="BE118"/>
  <c r="BE122"/>
  <c r="BE123"/>
  <c r="BE124"/>
  <c r="BE128"/>
  <c r="BE130"/>
  <c r="BE104"/>
  <c r="BE114"/>
  <c r="BE116"/>
  <c r="BE119"/>
  <c r="BE120"/>
  <c r="J55"/>
  <c r="BE89"/>
  <c r="BE94"/>
  <c r="BE98"/>
  <c r="BE100"/>
  <c r="BE105"/>
  <c r="BE112"/>
  <c r="BE129"/>
  <c i="6" r="BK94"/>
  <c r="J94"/>
  <c r="J60"/>
  <c i="7" r="BE89"/>
  <c r="BE101"/>
  <c r="E48"/>
  <c r="J54"/>
  <c r="J55"/>
  <c r="F80"/>
  <c r="BE93"/>
  <c r="BE104"/>
  <c i="6" r="J162"/>
  <c r="J73"/>
  <c i="7" r="F55"/>
  <c r="J78"/>
  <c r="BE86"/>
  <c r="BE92"/>
  <c r="BE94"/>
  <c r="BE96"/>
  <c r="BE98"/>
  <c r="BE107"/>
  <c r="BE88"/>
  <c r="BE90"/>
  <c r="BE91"/>
  <c r="BE103"/>
  <c r="BE105"/>
  <c r="BE106"/>
  <c r="BE109"/>
  <c i="1" r="BC60"/>
  <c i="7" r="BE87"/>
  <c i="5" r="J90"/>
  <c r="J61"/>
  <c r="BK139"/>
  <c r="J139"/>
  <c r="J65"/>
  <c i="6" r="J52"/>
  <c r="BE130"/>
  <c r="BE140"/>
  <c r="BE147"/>
  <c r="BE151"/>
  <c r="E48"/>
  <c r="J89"/>
  <c r="BE107"/>
  <c r="BE110"/>
  <c r="BE113"/>
  <c r="BE118"/>
  <c r="BE121"/>
  <c r="BE124"/>
  <c r="BE125"/>
  <c r="BE129"/>
  <c r="BE135"/>
  <c r="BE136"/>
  <c r="BE138"/>
  <c r="BE143"/>
  <c r="BE154"/>
  <c r="BE164"/>
  <c r="BE166"/>
  <c r="F89"/>
  <c r="BE99"/>
  <c r="BE114"/>
  <c r="BE119"/>
  <c r="BE156"/>
  <c r="BE165"/>
  <c r="BE168"/>
  <c r="F55"/>
  <c r="J90"/>
  <c r="BE112"/>
  <c r="BE117"/>
  <c r="BE122"/>
  <c r="BE131"/>
  <c r="BE133"/>
  <c r="BE134"/>
  <c r="BE148"/>
  <c r="BE150"/>
  <c r="BE153"/>
  <c r="BE158"/>
  <c r="BE161"/>
  <c r="BE163"/>
  <c r="BE97"/>
  <c r="BE98"/>
  <c r="BE100"/>
  <c r="BE105"/>
  <c r="BE108"/>
  <c r="BE115"/>
  <c r="BE116"/>
  <c r="BE127"/>
  <c r="BE128"/>
  <c r="BE137"/>
  <c r="BE139"/>
  <c r="BE144"/>
  <c r="BE145"/>
  <c r="BE146"/>
  <c r="BE152"/>
  <c r="BE155"/>
  <c r="BE169"/>
  <c r="BE96"/>
  <c r="BE103"/>
  <c r="BE106"/>
  <c r="BE111"/>
  <c r="BE123"/>
  <c r="BE126"/>
  <c r="BE142"/>
  <c r="BE167"/>
  <c i="5" r="J82"/>
  <c r="BE111"/>
  <c r="BE133"/>
  <c r="BE186"/>
  <c r="BE200"/>
  <c r="BE202"/>
  <c r="BE209"/>
  <c r="BE238"/>
  <c r="BE261"/>
  <c r="BE281"/>
  <c r="BE300"/>
  <c r="BE301"/>
  <c r="BE128"/>
  <c r="BE148"/>
  <c r="BE160"/>
  <c r="BE163"/>
  <c r="BE174"/>
  <c r="BE244"/>
  <c r="BE248"/>
  <c r="BE262"/>
  <c r="BE264"/>
  <c r="BE273"/>
  <c r="BE274"/>
  <c r="BE287"/>
  <c r="BE295"/>
  <c r="E48"/>
  <c r="BE125"/>
  <c r="BE180"/>
  <c r="BE197"/>
  <c r="BE219"/>
  <c r="BE250"/>
  <c r="BE258"/>
  <c r="BE102"/>
  <c r="BE105"/>
  <c r="BE108"/>
  <c r="BE114"/>
  <c r="BE120"/>
  <c r="BE159"/>
  <c r="BE188"/>
  <c r="BE194"/>
  <c r="BE214"/>
  <c r="BE234"/>
  <c r="BE256"/>
  <c r="BE270"/>
  <c r="BE291"/>
  <c i="4" r="J95"/>
  <c r="J61"/>
  <c i="5" r="F55"/>
  <c r="BE122"/>
  <c r="BE145"/>
  <c r="BE183"/>
  <c r="BE189"/>
  <c r="BE240"/>
  <c r="BE255"/>
  <c r="BE265"/>
  <c r="BE277"/>
  <c r="BE285"/>
  <c r="BE289"/>
  <c i="4" r="J184"/>
  <c r="J66"/>
  <c i="5" r="BE156"/>
  <c r="BE176"/>
  <c r="BE275"/>
  <c r="BE94"/>
  <c r="BE131"/>
  <c r="BE137"/>
  <c r="BE224"/>
  <c r="BE236"/>
  <c r="BE252"/>
  <c r="BE259"/>
  <c r="BE279"/>
  <c r="BE293"/>
  <c r="BE91"/>
  <c r="BE96"/>
  <c r="BE118"/>
  <c r="BE141"/>
  <c r="BE143"/>
  <c r="BE153"/>
  <c r="BE168"/>
  <c r="BE171"/>
  <c r="BE178"/>
  <c r="BE222"/>
  <c r="BE226"/>
  <c r="BE229"/>
  <c r="BE231"/>
  <c r="BE242"/>
  <c r="BE246"/>
  <c r="BE253"/>
  <c r="BE267"/>
  <c r="BE272"/>
  <c r="BE283"/>
  <c i="3" r="R91"/>
  <c r="BK91"/>
  <c r="J91"/>
  <c r="J60"/>
  <c i="4" r="F55"/>
  <c r="J87"/>
  <c r="BE120"/>
  <c r="BE123"/>
  <c r="BE149"/>
  <c r="BE175"/>
  <c r="BE181"/>
  <c r="BE199"/>
  <c r="BE223"/>
  <c r="BE236"/>
  <c r="BE244"/>
  <c r="BE413"/>
  <c r="E83"/>
  <c r="BE108"/>
  <c r="BE178"/>
  <c r="BE210"/>
  <c r="BE215"/>
  <c r="BE217"/>
  <c r="BE229"/>
  <c r="BE231"/>
  <c r="BE237"/>
  <c r="BE272"/>
  <c r="BE317"/>
  <c r="BE345"/>
  <c r="BE379"/>
  <c r="BE396"/>
  <c r="BE96"/>
  <c r="BE98"/>
  <c r="BE152"/>
  <c r="BE155"/>
  <c r="BE158"/>
  <c r="BE238"/>
  <c r="BE239"/>
  <c r="BE242"/>
  <c r="BE252"/>
  <c r="BE270"/>
  <c r="BE288"/>
  <c r="BE352"/>
  <c r="BE360"/>
  <c r="BE362"/>
  <c r="BE392"/>
  <c r="BE407"/>
  <c r="BE115"/>
  <c r="BE161"/>
  <c r="BE164"/>
  <c r="BE167"/>
  <c r="BE171"/>
  <c r="BE173"/>
  <c r="BE209"/>
  <c r="BE255"/>
  <c r="BE258"/>
  <c r="BE268"/>
  <c r="BE290"/>
  <c r="BE309"/>
  <c r="BE347"/>
  <c r="BE384"/>
  <c r="BE410"/>
  <c r="BE101"/>
  <c r="BE110"/>
  <c r="BE140"/>
  <c r="BE220"/>
  <c r="BE248"/>
  <c r="BE261"/>
  <c r="BE298"/>
  <c r="BE304"/>
  <c r="BE319"/>
  <c r="BE103"/>
  <c r="BE105"/>
  <c r="BE130"/>
  <c r="BE133"/>
  <c r="BE135"/>
  <c r="BE137"/>
  <c r="BE143"/>
  <c r="BE207"/>
  <c r="BE251"/>
  <c r="BE274"/>
  <c r="BE279"/>
  <c r="BE286"/>
  <c r="BE306"/>
  <c r="BE337"/>
  <c r="BE350"/>
  <c r="BE368"/>
  <c r="BE374"/>
  <c r="BE381"/>
  <c r="BE386"/>
  <c r="BE394"/>
  <c i="1" r="AW57"/>
  <c i="4" r="BE117"/>
  <c r="BE125"/>
  <c r="BE185"/>
  <c r="BE192"/>
  <c r="BE204"/>
  <c r="BE226"/>
  <c r="BE234"/>
  <c r="BE245"/>
  <c r="BE277"/>
  <c r="BE284"/>
  <c r="BE331"/>
  <c i="3" r="E48"/>
  <c r="BE93"/>
  <c r="BE131"/>
  <c r="BE164"/>
  <c r="BE171"/>
  <c r="BE173"/>
  <c r="BE108"/>
  <c r="BE125"/>
  <c r="BE128"/>
  <c r="BE156"/>
  <c r="F87"/>
  <c r="BE96"/>
  <c r="BE99"/>
  <c r="BE145"/>
  <c r="BE159"/>
  <c r="BE176"/>
  <c i="2" r="J87"/>
  <c r="J61"/>
  <c i="3" r="BE104"/>
  <c r="BE165"/>
  <c r="BE168"/>
  <c r="BE178"/>
  <c r="BE114"/>
  <c r="BE123"/>
  <c r="BE148"/>
  <c r="BE153"/>
  <c i="2" r="J86"/>
  <c r="J60"/>
  <c i="3" r="J52"/>
  <c r="BE111"/>
  <c r="BE135"/>
  <c r="BE139"/>
  <c r="BE162"/>
  <c r="BE183"/>
  <c r="BE189"/>
  <c r="BE190"/>
  <c r="BE117"/>
  <c r="BE121"/>
  <c r="BE151"/>
  <c r="BE186"/>
  <c i="1" r="AW55"/>
  <c r="BA55"/>
  <c r="BB55"/>
  <c r="BC55"/>
  <c i="2" r="E48"/>
  <c r="J52"/>
  <c r="F55"/>
  <c r="BE88"/>
  <c r="BE91"/>
  <c r="BE94"/>
  <c r="BE97"/>
  <c r="BE100"/>
  <c r="BE102"/>
  <c i="1" r="BD55"/>
  <c i="3" r="F37"/>
  <c i="1" r="BD56"/>
  <c i="5" r="F34"/>
  <c i="1" r="BA58"/>
  <c i="7" r="F37"/>
  <c i="1" r="BD60"/>
  <c i="8" r="J34"/>
  <c i="1" r="AW61"/>
  <c i="2" r="J30"/>
  <c i="4" r="F37"/>
  <c i="1" r="BD57"/>
  <c i="6" r="J34"/>
  <c i="1" r="AW59"/>
  <c i="8" r="F37"/>
  <c i="1" r="BD61"/>
  <c i="3" r="F36"/>
  <c i="1" r="BC56"/>
  <c i="5" r="F35"/>
  <c i="1" r="BB58"/>
  <c i="7" r="F34"/>
  <c i="1" r="BA60"/>
  <c i="8" r="F34"/>
  <c i="1" r="BA61"/>
  <c i="4" r="F34"/>
  <c i="1" r="BA57"/>
  <c i="4" r="F36"/>
  <c i="1" r="BC57"/>
  <c i="6" r="F37"/>
  <c i="1" r="BD59"/>
  <c i="8" r="F36"/>
  <c i="1" r="BC61"/>
  <c i="4" r="F35"/>
  <c i="1" r="BB57"/>
  <c i="6" r="F34"/>
  <c i="1" r="BA59"/>
  <c i="8" r="F35"/>
  <c i="1" r="BB61"/>
  <c i="3" r="F34"/>
  <c i="1" r="BA56"/>
  <c i="5" r="F37"/>
  <c i="1" r="BD58"/>
  <c i="6" r="F36"/>
  <c i="1" r="BC59"/>
  <c i="3" r="J34"/>
  <c i="1" r="AW56"/>
  <c i="5" r="F36"/>
  <c i="1" r="BC58"/>
  <c i="6" r="F35"/>
  <c i="1" r="BB59"/>
  <c i="3" r="F35"/>
  <c i="1" r="BB56"/>
  <c i="5" r="J34"/>
  <c i="1" r="AW58"/>
  <c i="7" r="F35"/>
  <c i="1" r="BB60"/>
  <c i="7" r="J34"/>
  <c i="1" r="AW60"/>
  <c i="7" r="J30"/>
  <c i="6" l="1" r="BK159"/>
  <c r="J159"/>
  <c r="J71"/>
  <c r="P93"/>
  <c i="1" r="AU59"/>
  <c i="6" r="T93"/>
  <c i="4" r="R93"/>
  <c r="BK183"/>
  <c r="J183"/>
  <c r="J65"/>
  <c i="3" r="T91"/>
  <c i="5" r="R139"/>
  <c r="R88"/>
  <c i="3" r="R137"/>
  <c r="R90"/>
  <c i="5" r="BK89"/>
  <c r="J89"/>
  <c r="J60"/>
  <c i="6" r="R101"/>
  <c r="R93"/>
  <c i="4" r="T183"/>
  <c i="7" r="R84"/>
  <c i="5" r="P89"/>
  <c i="4" r="T94"/>
  <c r="T93"/>
  <c i="5" r="T89"/>
  <c r="T139"/>
  <c r="T88"/>
  <c i="4" r="BK94"/>
  <c r="BK93"/>
  <c r="J93"/>
  <c r="J59"/>
  <c i="5" r="P139"/>
  <c r="P88"/>
  <c i="1" r="AU58"/>
  <c i="4" r="P183"/>
  <c i="3" r="T137"/>
  <c i="4" r="P94"/>
  <c r="P93"/>
  <c i="1" r="AU57"/>
  <c i="7" r="T84"/>
  <c i="3" r="P91"/>
  <c r="P90"/>
  <c i="1" r="AU56"/>
  <c i="6" r="BK101"/>
  <c r="J101"/>
  <c r="J62"/>
  <c i="8" r="BK87"/>
  <c r="J87"/>
  <c r="J59"/>
  <c i="3" r="BK137"/>
  <c r="J137"/>
  <c r="J65"/>
  <c i="1" r="AG60"/>
  <c i="7" r="J59"/>
  <c i="6" r="BK93"/>
  <c r="J93"/>
  <c r="J59"/>
  <c i="5" r="BK88"/>
  <c r="J88"/>
  <c r="J59"/>
  <c i="3" r="BK90"/>
  <c r="J90"/>
  <c i="1" r="AG55"/>
  <c i="3" r="F33"/>
  <c i="1" r="AZ56"/>
  <c i="7" r="J33"/>
  <c i="1" r="AV60"/>
  <c r="AT60"/>
  <c r="AN60"/>
  <c i="7" r="F33"/>
  <c i="1" r="AZ60"/>
  <c i="8" r="F33"/>
  <c i="1" r="AZ61"/>
  <c i="4" r="J33"/>
  <c i="1" r="AV57"/>
  <c r="AT57"/>
  <c i="2" r="J33"/>
  <c i="1" r="AV55"/>
  <c r="AT55"/>
  <c r="AN55"/>
  <c i="5" r="F33"/>
  <c i="1" r="AZ58"/>
  <c r="BC54"/>
  <c r="W32"/>
  <c i="2" r="F33"/>
  <c i="1" r="AZ55"/>
  <c i="6" r="F33"/>
  <c i="1" r="AZ59"/>
  <c i="8" r="J33"/>
  <c i="1" r="AV61"/>
  <c r="AT61"/>
  <c i="3" r="J33"/>
  <c i="1" r="AV56"/>
  <c r="AT56"/>
  <c r="BB54"/>
  <c r="W31"/>
  <c i="4" r="F33"/>
  <c i="1" r="AZ57"/>
  <c i="5" r="J33"/>
  <c i="1" r="AV58"/>
  <c r="AT58"/>
  <c i="6" r="J33"/>
  <c i="1" r="AV59"/>
  <c r="AT59"/>
  <c r="BD54"/>
  <c r="W33"/>
  <c r="BA54"/>
  <c r="W30"/>
  <c i="3" r="J30"/>
  <c i="1" r="AG56"/>
  <c i="3" l="1" r="T90"/>
  <c i="4" r="J94"/>
  <c r="J60"/>
  <c i="7" r="J39"/>
  <c i="1" r="AN56"/>
  <c i="3" r="J59"/>
  <c r="J39"/>
  <c i="2" r="J39"/>
  <c i="4" r="J30"/>
  <c i="1" r="AG57"/>
  <c i="8" r="J30"/>
  <c i="1" r="AG61"/>
  <c r="AY54"/>
  <c r="AU54"/>
  <c i="5" r="J30"/>
  <c i="1" r="AG58"/>
  <c r="AZ54"/>
  <c r="W29"/>
  <c i="6" r="J30"/>
  <c i="1" r="AG59"/>
  <c r="AN59"/>
  <c r="AW54"/>
  <c r="AK30"/>
  <c r="AX54"/>
  <c i="8" l="1" r="J39"/>
  <c i="4" r="J39"/>
  <c i="6" r="J39"/>
  <c i="5" r="J39"/>
  <c i="1" r="AN58"/>
  <c r="AN57"/>
  <c r="AN61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<sst xmlns="http://schemas.openxmlformats.org/spreadsheetml/2006/main">
  <si>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</si>
  <si>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</si>
  <si>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</si>
  <si>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</si>
  <si>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</si>
  <si>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{886f8e84-267e-4779-ad18-228beff6b858}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</si>
  <si>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</si>
  <si>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</si>
  <si>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</si>
  <si>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</si>
  <si>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</si>
  <si>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</si>
  <si>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</si>
  <si>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</si>
  <si>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2024088-R1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</si>
  <si>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</si>
  <si>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</si>
  <si>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Zázemí pro volnočasové aktivity pro děti a mládež v areálu stadionu Slávy Novotného</t>
  </si>
  <si>
    <t>KSO:</t>
  </si>
  <si>
    <t/>
  </si>
  <si>
    <t>CC-CZ:</t>
  </si>
  <si>
    <t>Místo:</t>
  </si>
  <si>
    <t>p.p.č. 1575/2; k.ú. Šluknov</t>
  </si>
  <si>
    <t>Datum:</t>
  </si>
  <si>
    <t>26. 8. 2024</t>
  </si>
  <si>
    <t>Zadavatel:</t>
  </si>
  <si>
    <t>IČ:</t>
  </si>
  <si>
    <t>00261688</t>
  </si>
  <si>
    <t>Mesto Šluknov</t>
  </si>
  <si>
    <t>DIČ:</t>
  </si>
  <si>
    <t>Uchazeč:</t>
  </si>
  <si>
    <t>Vyplň údaj</t>
  </si>
  <si>
    <t>Projektant:</t>
  </si>
  <si>
    <t>25487892</t>
  </si>
  <si>
    <t xml:space="preserve">ProProjekt s.r.o. </t>
  </si>
  <si>
    <t>CZ25487892</t>
  </si>
  <si>
    <t>True</t>
  </si>
  <si>
    <t>Zpracovatel:</t>
  </si>
  <si>
    <t>Martin Rousek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</si>
  <si>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</si>
  <si>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Jakýkoliv obchodní název materiálu, výrobku nebo systému uvedený v tomto výkazu výměr slouží zásadně jako referenční údaj poskytující přesnou specifikaci  požadovaných vlastností daného materiálu, výrobku nebo systému .  Příslušný materiál, výrobek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</si>
  <si>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</si>
  <si>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</si>
  <si>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</si>
  <si>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</si>
  <si>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</si>
  <si>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</si>
  <si>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</si>
  <si>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</si>
  <si>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</si>
  <si>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</si>
  <si>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</si>
  <si>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</si>
  <si>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</si>
  <si>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</si>
  <si>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</si>
  <si>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</si>
  <si>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</si>
  <si>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</si>
  <si>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</si>
  <si>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</si>
  <si>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</si>
  <si>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</si>
  <si>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</si>
  <si>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</si>
  <si>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</si>
  <si>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</si>
  <si>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</si>
  <si>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</si>
  <si>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</si>
  <si>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</si>
  <si>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</si>
  <si>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</si>
  <si>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</si>
  <si>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</si>
  <si>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</si>
  <si>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</si>
  <si>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</si>
  <si>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</si>
  <si>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</si>
  <si>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</si>
  <si>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</si>
  <si>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</si>
  <si>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</si>
  <si>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{c6a73913-b436-4e8a-be1c-4aa03fc31b16}</t>
  </si>
  <si>
    <t>2</t>
  </si>
  <si>
    <t>SO 1</t>
  </si>
  <si>
    <t>Výměna oken</t>
  </si>
  <si>
    <t>{f50af984-c992-4298-809d-8906a4570676}</t>
  </si>
  <si>
    <t>SO 2</t>
  </si>
  <si>
    <t>Oprava sociálního zázemí a výměna oken</t>
  </si>
  <si>
    <t>{78df7222-d6da-4bd3-8bda-182f7d968ece}</t>
  </si>
  <si>
    <t>SO 3</t>
  </si>
  <si>
    <t>Úprava ZTI</t>
  </si>
  <si>
    <t>{cc8ff68d-afd3-4578-a93b-0f4fdd6a9548}</t>
  </si>
  <si>
    <t>SO 4</t>
  </si>
  <si>
    <t>Elektroinstalace</t>
  </si>
  <si>
    <t>{da499d0d-5ab1-425a-8458-96c1e0ea9ff7}</t>
  </si>
  <si>
    <t>SO 5</t>
  </si>
  <si>
    <t>Vzduchotechnika</t>
  </si>
  <si>
    <t>{8a28c188-234d-4a94-8ca0-ae3e3e780d15}</t>
  </si>
  <si>
    <t>SO 6</t>
  </si>
  <si>
    <t>Vytápění</t>
  </si>
  <si>
    <t>{d22d2e82-b1d9-4482-9a76-c24d5f7eb5be}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</si>
  <si>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</si>
  <si>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</si>
  <si>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</si>
  <si>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</si>
  <si>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</si>
  <si>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</si>
  <si>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</si>
  <si>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</si>
  <si>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</si>
  <si>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</si>
  <si>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</si>
  <si>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</si>
  <si>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</si>
  <si>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</si>
  <si>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</si>
  <si>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</si>
  <si>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</si>
  <si>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</si>
  <si>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</si>
  <si>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</si>
  <si>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</si>
  <si>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</si>
  <si>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</si>
  <si>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</si>
  <si>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</si>
  <si>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</si>
  <si>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</si>
  <si>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</si>
  <si>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</si>
  <si>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</si>
  <si>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</si>
  <si>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</si>
  <si>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</si>
  <si>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</si>
  <si>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</si>
  <si>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</si>
  <si>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2024 02</t>
  </si>
  <si>
    <t>1024</t>
  </si>
  <si>
    <t>-489146788</t>
  </si>
  <si>
    <t>Online PSC</t>
  </si>
  <si>
    <t>https://podminky.urs.cz/item/CS_URS_2024_02/013254000</t>
  </si>
  <si>
    <t>VRN3</t>
  </si>
  <si>
    <t>Zařízení staveniště</t>
  </si>
  <si>
    <t>030001000</t>
  </si>
  <si>
    <t>441098450</t>
  </si>
  <si>
    <t>https://podminky.urs.cz/item/CS_URS_2024_02/030001000</t>
  </si>
  <si>
    <t>VRN4</t>
  </si>
  <si>
    <t>Inženýrská činnost</t>
  </si>
  <si>
    <t>3</t>
  </si>
  <si>
    <t>045002000</t>
  </si>
  <si>
    <t>Kompletační a koordinační činnost včetně dokladové části</t>
  </si>
  <si>
    <t>2101524307</t>
  </si>
  <si>
    <t>https://podminky.urs.cz/item/CS_URS_2024_02/045002000</t>
  </si>
  <si>
    <t>VRN6</t>
  </si>
  <si>
    <t>Územní vlivy</t>
  </si>
  <si>
    <t>4</t>
  </si>
  <si>
    <t>060001000</t>
  </si>
  <si>
    <t>-1329615051</t>
  </si>
  <si>
    <t>https://podminky.urs.cz/item/CS_URS_2024_02/060001000</t>
  </si>
  <si>
    <t>VRN7</t>
  </si>
  <si>
    <t>Provozní vlivy</t>
  </si>
  <si>
    <t>070001000</t>
  </si>
  <si>
    <t>444643203</t>
  </si>
  <si>
    <t>https://podminky.urs.cz/item/CS_URS_2024_02/070001000</t>
  </si>
  <si>
    <t>6</t>
  </si>
  <si>
    <t>07000100-R</t>
  </si>
  <si>
    <t>Prachotěsné uzávěry pro oddělení stavby a ostatních prostorů</t>
  </si>
  <si>
    <t>-1675747714</t>
  </si>
  <si>
    <t>P</t>
  </si>
  <si>
    <t>Poznámka k položce:_x000d_
Dodávka a montáž včetně pozdějšího odstranění.</t>
  </si>
  <si>
    <t>SO 1 - Výměna oken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</si>
  <si>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</si>
  <si>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</si>
  <si>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</si>
  <si>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</si>
  <si>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</si>
  <si>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</si>
  <si>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</si>
  <si>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</si>
  <si>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</si>
  <si>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</si>
  <si>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786 - Dokončovací práce - čalounické úpravy</t>
  </si>
  <si>
    <t>HSV</t>
  </si>
  <si>
    <t>Práce a dodávky HSV</t>
  </si>
  <si>
    <t>Úpravy povrchů, podlahy a osazování výplní</t>
  </si>
  <si>
    <t>619991001</t>
  </si>
  <si>
    <t>Zakrytí vnitřních ploch před znečištěním fólií včetně pozdějšího odkrytí podlah</t>
  </si>
  <si>
    <t>m2</t>
  </si>
  <si>
    <t>-528448715</t>
  </si>
  <si>
    <t>https://podminky.urs.cz/item/CS_URS_2024_02/619991001</t>
  </si>
  <si>
    <t>VV</t>
  </si>
  <si>
    <t>23,6*2</t>
  </si>
  <si>
    <t>619991021</t>
  </si>
  <si>
    <t>Zakrytí vnitřních ploch před znečištěním páskou včetně pozdějšího odlepení rámů oken a dveří, keramických soklů</t>
  </si>
  <si>
    <t>m</t>
  </si>
  <si>
    <t>871570596</t>
  </si>
  <si>
    <t>https://podminky.urs.cz/item/CS_URS_2024_02/619991021</t>
  </si>
  <si>
    <t>(2,65*2+1,8*2)*6+(2,65*2+0,9*2)*2</t>
  </si>
  <si>
    <t>619995001</t>
  </si>
  <si>
    <t>Začištění omítek (s dodáním hmot) kolem oken, dveří, podlah, obkladů apod.</t>
  </si>
  <si>
    <t>1132433892</t>
  </si>
  <si>
    <t>https://podminky.urs.cz/item/CS_URS_2024_02/619995001</t>
  </si>
  <si>
    <t>((2,65*2+1,8*2)*6)*2"vnitřní i vnější spára kolem okna</t>
  </si>
  <si>
    <t>((2,65*2+0,9*2)*2)*2"vnitřní i vnější spára kolem okna</t>
  </si>
  <si>
    <t>Součet</t>
  </si>
  <si>
    <t>632451021</t>
  </si>
  <si>
    <t>Potěr cementový vyrovnávací z malty (MC-15) v pásu o průměrné (střední) tl. od 10 do 20 mm</t>
  </si>
  <si>
    <t>754361235</t>
  </si>
  <si>
    <t>https://podminky.urs.cz/item/CS_URS_2024_02/632451021</t>
  </si>
  <si>
    <t>2,65*0,47*8"pod parapety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</si>
  <si>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</si>
  <si>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</si>
  <si>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</si>
  <si>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</si>
  <si>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1931454999</t>
  </si>
  <si>
    <t>https://podminky.urs.cz/item/CS_URS_2024_02/949101111</t>
  </si>
  <si>
    <t>2,65*8*1</t>
  </si>
  <si>
    <t>952901111</t>
  </si>
  <si>
    <t>Vyčištění budov nebo objektů před předáním do užívání budov bytové nebo občanské výstavby, světlé výšky podlaží do 4 m</t>
  </si>
  <si>
    <t>-1192912209</t>
  </si>
  <si>
    <t>https://podminky.urs.cz/item/CS_URS_2024_02/952901111</t>
  </si>
  <si>
    <t>7</t>
  </si>
  <si>
    <t>968062356</t>
  </si>
  <si>
    <t>Vybourání dřevěných rámů oken s křídly, dveřních zárubní, vrat, stěn, ostění nebo obkladů rámů oken s křídly dvojitých, plochy do 4 m2</t>
  </si>
  <si>
    <t>772857544</t>
  </si>
  <si>
    <t>https://podminky.urs.cz/item/CS_URS_2024_02/968062356</t>
  </si>
  <si>
    <t>2,65*0,9*2</t>
  </si>
  <si>
    <t>8</t>
  </si>
  <si>
    <t>968062357</t>
  </si>
  <si>
    <t>Vybourání dřevěných rámů oken s křídly, dveřních zárubní, vrat, stěn, ostění nebo obkladů rámů oken s křídly dvojitých, plochy přes 4 m2</t>
  </si>
  <si>
    <t>-1559828949</t>
  </si>
  <si>
    <t>https://podminky.urs.cz/item/CS_URS_2024_02/968062357</t>
  </si>
  <si>
    <t>2,65*1,8*6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</si>
  <si>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</si>
  <si>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</si>
  <si>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</si>
  <si>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</si>
  <si>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</si>
  <si>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-1847998609</t>
  </si>
  <si>
    <t>https://podminky.urs.cz/item/CS_URS_2024_02/997013211</t>
  </si>
  <si>
    <t>10</t>
  </si>
  <si>
    <t>997013501</t>
  </si>
  <si>
    <t>Odvoz suti a vybouraných hmot na skládku nebo meziskládku se složením, na vzdálenost do 1 km</t>
  </si>
  <si>
    <t>221676439</t>
  </si>
  <si>
    <t>https://podminky.urs.cz/item/CS_URS_2024_02/997013501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</si>
  <si>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</si>
  <si>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</si>
  <si>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</si>
  <si>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704478645</t>
  </si>
  <si>
    <t>https://podminky.urs.cz/item/CS_URS_2024_02/997013509</t>
  </si>
  <si>
    <t>2,106*9 'Přepočtené koeficientem množství</t>
  </si>
  <si>
    <t>997013804</t>
  </si>
  <si>
    <t>Poplatek za uložení stavebního odpadu na skládce (skládkovné) ze skla zatříděného do Katalogu odpadů pod kódem 17 02 02</t>
  </si>
  <si>
    <t>1294465925</t>
  </si>
  <si>
    <t>https://podminky.urs.cz/item/CS_URS_2024_02/997013804</t>
  </si>
  <si>
    <t>2,106*0,6 'Přepočtené koeficientem množství</t>
  </si>
  <si>
    <t>13</t>
  </si>
  <si>
    <t>997013811</t>
  </si>
  <si>
    <t>Poplatek za uložení stavebního odpadu na skládce (skládkovné) dřevěného zatříděného do Katalogu odpadů pod kódem 17 02 01</t>
  </si>
  <si>
    <t>-876923893</t>
  </si>
  <si>
    <t>https://podminky.urs.cz/item/CS_URS_2024_02/997013811</t>
  </si>
  <si>
    <t>2,106*0,4 'Přepočtené koeficientem množství</t>
  </si>
  <si>
    <t>998</t>
  </si>
  <si>
    <t>Přesun hmot</t>
  </si>
  <si>
    <t>14</t>
  </si>
  <si>
    <t>998012101</t>
  </si>
  <si>
    <t>Přesun hmot pro budovy občanské výstavby, bydlení, výrobu a služby nosnou svislou konstrukcí tyčovou s vyzdívaným obvodovým pláštěm vodorovná dopravní vzdálenost do 100 m základní pro budovy výšky do 6 m</t>
  </si>
  <si>
    <t>1802049945</t>
  </si>
  <si>
    <t>https://podminky.urs.cz/item/CS_URS_2024_02/998012101</t>
  </si>
  <si>
    <t>PSV</t>
  </si>
  <si>
    <t>Práce a dodávky PSV</t>
  </si>
  <si>
    <t>763</t>
  </si>
  <si>
    <t>Konstrukce suché výstavby</t>
  </si>
  <si>
    <t>15</t>
  </si>
  <si>
    <t>763121811</t>
  </si>
  <si>
    <t>Demontáž předsazených nebo šachtových stěn ze sádrokartonových desek s nosnou konstrukcí z ocelových profilů jednoduchých, opláštění jednoduché</t>
  </si>
  <si>
    <t>16</t>
  </si>
  <si>
    <t>915786844</t>
  </si>
  <si>
    <t>https://podminky.urs.cz/item/CS_URS_2024_02/763121811</t>
  </si>
  <si>
    <t xml:space="preserve">(4,82+0,16)*1,8"stěna před oknem </t>
  </si>
  <si>
    <t>5,64*2,75"stěna před oknem u baru</t>
  </si>
  <si>
    <t>764</t>
  </si>
  <si>
    <t>Konstrukce klempířské</t>
  </si>
  <si>
    <t>764002851</t>
  </si>
  <si>
    <t>Demontáž klempířských konstrukcí oplechování parapetů do suti</t>
  </si>
  <si>
    <t>-742885518</t>
  </si>
  <si>
    <t>https://podminky.urs.cz/item/CS_URS_2024_02/764002851</t>
  </si>
  <si>
    <t>2,65*8</t>
  </si>
  <si>
    <t>17</t>
  </si>
  <si>
    <t>764216645</t>
  </si>
  <si>
    <t>Oplechování parapetů z pozinkovaného plechu s povrchovou úpravou rovných celoplošně lepené, bez rohů rš 400 mm</t>
  </si>
  <si>
    <t>1624603303</t>
  </si>
  <si>
    <t>https://podminky.urs.cz/item/CS_URS_2024_02/764216645</t>
  </si>
  <si>
    <t>(2,65+0,05)*8</t>
  </si>
  <si>
    <t>18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</si>
  <si>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</si>
  <si>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</si>
  <si>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kus</t>
  </si>
  <si>
    <t>1673469136</t>
  </si>
  <si>
    <t>https://podminky.urs.cz/item/CS_URS_2024_02/764216665</t>
  </si>
  <si>
    <t>19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</si>
  <si>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</si>
  <si>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</si>
  <si>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146051688</t>
  </si>
  <si>
    <t>https://podminky.urs.cz/item/CS_URS_2024_02/998764121</t>
  </si>
  <si>
    <t>766</t>
  </si>
  <si>
    <t>Konstrukce truhlářské</t>
  </si>
  <si>
    <t>20</t>
  </si>
  <si>
    <t>766691811</t>
  </si>
  <si>
    <t>Demontáž parapetních desek šířky do 300 mm</t>
  </si>
  <si>
    <t>-1987469039</t>
  </si>
  <si>
    <t>https://podminky.urs.cz/item/CS_URS_2024_02/766691811</t>
  </si>
  <si>
    <t>766694116</t>
  </si>
  <si>
    <t>Montáž ostatních truhlářských konstrukcí parapetních desek dřevěných nebo plastových šířky do 300 mm</t>
  </si>
  <si>
    <t>-343640584</t>
  </si>
  <si>
    <t>https://podminky.urs.cz/item/CS_URS_2024_02/766694116</t>
  </si>
  <si>
    <t>22</t>
  </si>
  <si>
    <t>M</t>
  </si>
  <si>
    <t>61140078</t>
  </si>
  <si>
    <t>parapet plastový vnitřní š 200mm</t>
  </si>
  <si>
    <t>32</t>
  </si>
  <si>
    <t>827719583</t>
  </si>
  <si>
    <t>21,2*1,05 'Přepočtené koeficientem množství</t>
  </si>
  <si>
    <t>23</t>
  </si>
  <si>
    <t>61144019</t>
  </si>
  <si>
    <t>koncovka k parapetu plastovému vnitřnímu 1 pár</t>
  </si>
  <si>
    <t>sada</t>
  </si>
  <si>
    <t>1669083431</t>
  </si>
  <si>
    <t>24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</si>
  <si>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</si>
  <si>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</si>
  <si>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508451068</t>
  </si>
  <si>
    <t>https://podminky.urs.cz/item/CS_URS_2024_02/998766121</t>
  </si>
  <si>
    <t>767</t>
  </si>
  <si>
    <t>Konstrukce zámečnické</t>
  </si>
  <si>
    <t>25</t>
  </si>
  <si>
    <t>767620353</t>
  </si>
  <si>
    <t>Montáž oken s izolačními skly z hliníkových nebo ocelových profilů na polyuretanovou pěnu s trojskly otevíravých do zdiva, plochy přes 1,5 do 2,5 m2</t>
  </si>
  <si>
    <t>2086081001</t>
  </si>
  <si>
    <t>https://podminky.urs.cz/item/CS_URS_2024_02/767620353</t>
  </si>
  <si>
    <t>26</t>
  </si>
  <si>
    <t>55341011</t>
  </si>
  <si>
    <t>okno Al otevíravé/sklopné trojsklo přes plochu 1m2 do v 1,5m</t>
  </si>
  <si>
    <t>466585419</t>
  </si>
  <si>
    <t>Poznámka k položce:_x000d_
Okno O2</t>
  </si>
  <si>
    <t>27</t>
  </si>
  <si>
    <t>767620354</t>
  </si>
  <si>
    <t>Montáž oken s izolačními skly z hliníkových nebo ocelových profilů na polyuretanovou pěnu s trojskly otevíravých do zdiva, plochy přes 2,5 do 6 m2</t>
  </si>
  <si>
    <t>-1793837400</t>
  </si>
  <si>
    <t>https://podminky.urs.cz/item/CS_URS_2024_02/767620354</t>
  </si>
  <si>
    <t>28</t>
  </si>
  <si>
    <t>55341013</t>
  </si>
  <si>
    <t>okno Al otevíravé/sklopné trojsklo přes plochu 1m2 v 1,5-2,5m</t>
  </si>
  <si>
    <t>177454682</t>
  </si>
  <si>
    <t>Poznámka k položce:_x000d_
Okno O1</t>
  </si>
  <si>
    <t>29</t>
  </si>
  <si>
    <t>767627310</t>
  </si>
  <si>
    <t>Ostatní práce a doplňky při montáži oken a stěn připojovací spára oken a stěn mezi ostěním a rámem kompletní impregnovaná komprimační páska</t>
  </si>
  <si>
    <t>1228246184</t>
  </si>
  <si>
    <t>https://podminky.urs.cz/item/CS_URS_2024_02/767627310</t>
  </si>
  <si>
    <t>(2,65*2+1,8*2)*6"o1</t>
  </si>
  <si>
    <t>(2,65*2+0,9*2)*2"o2</t>
  </si>
  <si>
    <t>30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</si>
  <si>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</si>
  <si>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</si>
  <si>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-2081791377</t>
  </si>
  <si>
    <t>https://podminky.urs.cz/item/CS_URS_2024_02/998767121</t>
  </si>
  <si>
    <t>786</t>
  </si>
  <si>
    <t>Dokončovací práce - čalounické úpravy</t>
  </si>
  <si>
    <t>31</t>
  </si>
  <si>
    <t>786626121</t>
  </si>
  <si>
    <t>Montáž zastiňujících žaluzií lamelových vnitřních nebo do oken dvojitých kovových</t>
  </si>
  <si>
    <t>-1132301348</t>
  </si>
  <si>
    <t>https://podminky.urs.cz/item/CS_URS_2024_02/786626121</t>
  </si>
  <si>
    <t>2,65*1,8*6+2,65*0,9*2</t>
  </si>
  <si>
    <t>55346200</t>
  </si>
  <si>
    <t>žaluzie horizontální interiérové</t>
  </si>
  <si>
    <t>919296346</t>
  </si>
  <si>
    <t>33</t>
  </si>
  <si>
    <t>998786121</t>
  </si>
  <si>
    <t>Přesun hmot pro stínění a čalounické úpravy stanovený z hmotnosti přesunovaného materiálu vodorovná dopravní vzdálenost do 50 m ruční (bez užití mechanizace) v objektech výšky (hloubky) do 6 m</t>
  </si>
  <si>
    <t>-1494488273</t>
  </si>
  <si>
    <t>https://podminky.urs.cz/item/CS_URS_2024_02/998786121</t>
  </si>
  <si>
    <t>SO 2 - Oprava sociálního zázemí a výměna oken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</si>
  <si>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</si>
  <si>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</si>
  <si>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</si>
  <si>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611131121</t>
  </si>
  <si>
    <t>Podkladní a spojovací vrstva vnitřních omítaných ploch penetrace disperzní nanášená ručně stropů</t>
  </si>
  <si>
    <t>1653510774</t>
  </si>
  <si>
    <t>https://podminky.urs.cz/item/CS_URS_2024_02/611131121</t>
  </si>
  <si>
    <t>611325418</t>
  </si>
  <si>
    <t>Oprava vápenocementové omítky vnitřních ploch hladké, tl. do 20 mm, s celoplošným přeštukováním, tl. štuku do 3 mm stropů, v rozsahu opravované plochy přes 30 do 50%</t>
  </si>
  <si>
    <t>1724044832</t>
  </si>
  <si>
    <t>https://podminky.urs.cz/item/CS_URS_2024_02/611325418</t>
  </si>
  <si>
    <t>5,67*3,33"strop</t>
  </si>
  <si>
    <t>611325453</t>
  </si>
  <si>
    <t>Oprava vápenocementové omítky vnitřních ploch Příplatek k cenám za každých dalších 10 mm tloušťky jádrové omítky přes 20 mm stropů,v rozsahu opravované plochy přes 30 do 50%</t>
  </si>
  <si>
    <t>1983116165</t>
  </si>
  <si>
    <t>https://podminky.urs.cz/item/CS_URS_2024_02/611325453</t>
  </si>
  <si>
    <t>612131121</t>
  </si>
  <si>
    <t>Podkladní a spojovací vrstva vnitřních omítaných ploch penetrace disperzní nanášená ručně stěn</t>
  </si>
  <si>
    <t>285607182</t>
  </si>
  <si>
    <t>https://podminky.urs.cz/item/CS_URS_2024_02/612131121</t>
  </si>
  <si>
    <t>612135001</t>
  </si>
  <si>
    <t>Vyrovnání nerovností podkladu vnitřních omítaných ploch maltou, tl. do 10 mm vápenocementovou stěn</t>
  </si>
  <si>
    <t>-1496851278</t>
  </si>
  <si>
    <t>https://podminky.urs.cz/item/CS_URS_2024_02/612135001</t>
  </si>
  <si>
    <t>(5,67*2+3,33*2)*2-(0,8*2*2+0,7*2)+(0,8+2,1*2)*2*0,15+(0,7+2,1*2)*0,15"pod keramický obklad</t>
  </si>
  <si>
    <t>612135091</t>
  </si>
  <si>
    <t>Vyrovnání nerovností podkladu vnitřních omítaných ploch Příplatek k ceně za každých dalších 5 mm tloušťky podkladní vrstvy přes 10 mm maltou vápenocementovou stěn</t>
  </si>
  <si>
    <t>904289932</t>
  </si>
  <si>
    <t>https://podminky.urs.cz/item/CS_URS_2024_02/612135091</t>
  </si>
  <si>
    <t>612325419</t>
  </si>
  <si>
    <t>Oprava vápenocementové omítky vnitřních ploch hladké, tl. do 20 mm, s celoplošným přeštukováním, tl. štuku do 3 mm stěn, v rozsahu opravované plochy přes 30 do 50%</t>
  </si>
  <si>
    <t>268546424</t>
  </si>
  <si>
    <t>https://podminky.urs.cz/item/CS_URS_2024_02/612325419</t>
  </si>
  <si>
    <t>(5,67*2+3,33*2)*2,75-(1,77*0,61*3+0,6*2*3)+(1,77+0,61*2)*3*0,15+(0,8+2,1*2)*2*0,15"stěny</t>
  </si>
  <si>
    <t>-33,635"vyrovnání pod ker. obklad</t>
  </si>
  <si>
    <t>612325453</t>
  </si>
  <si>
    <t>Oprava vápenocementové omítky vnitřních ploch Příplatek k cenám za každých dalších 10 mm tloušťky jádrové omítky přes 20 mm stěn, v rozsahu opravované plochy přes 30 do 50%</t>
  </si>
  <si>
    <t>355648758</t>
  </si>
  <si>
    <t>https://podminky.urs.cz/item/CS_URS_2024_02/612325453</t>
  </si>
  <si>
    <t>892169689</t>
  </si>
  <si>
    <t>5,87+5,79+5,86</t>
  </si>
  <si>
    <t>619991005</t>
  </si>
  <si>
    <t>Zakrytí vnitřních ploch před znečištěním fólií včetně pozdějšího odkrytí stěn nebo svislých ploch</t>
  </si>
  <si>
    <t>-783428026</t>
  </si>
  <si>
    <t>https://podminky.urs.cz/item/CS_URS_2024_02/619991005</t>
  </si>
  <si>
    <t>1,77*0,61*3+1,77*0,5*3</t>
  </si>
  <si>
    <t>1953601850</t>
  </si>
  <si>
    <t>-108879510</t>
  </si>
  <si>
    <t>((1,77*2+0,61*2)*3)*2"vnitřní i vnější spára kolem okna</t>
  </si>
  <si>
    <t>(0,9+2,1*2)*3"kolem dveří</t>
  </si>
  <si>
    <t>784354486</t>
  </si>
  <si>
    <t>1,77*0,4*3"pod parapety</t>
  </si>
  <si>
    <t>642944121</t>
  </si>
  <si>
    <t>Osazení ocelových dveřních zárubní lisovaných nebo z úhelníků dodatečně s vybetonováním prahu, plochy do 2,5 m2</t>
  </si>
  <si>
    <t>-1865500618</t>
  </si>
  <si>
    <t>https://podminky.urs.cz/item/CS_URS_2024_02/642944121</t>
  </si>
  <si>
    <t>5533143-R2</t>
  </si>
  <si>
    <t xml:space="preserve">zárubeň jednokřídlá ocelová pro dveře 800/1970 mm včetně povrchové úpravy </t>
  </si>
  <si>
    <t>-917846082</t>
  </si>
  <si>
    <t>852849401</t>
  </si>
  <si>
    <t>573213359</t>
  </si>
  <si>
    <t>962031132</t>
  </si>
  <si>
    <t>Bourání příček nebo přizdívek z cihel pálených plných nebo dutých, tl. do 100 mm</t>
  </si>
  <si>
    <t>-1333067838</t>
  </si>
  <si>
    <t>https://podminky.urs.cz/item/CS_URS_2024_02/962031132</t>
  </si>
  <si>
    <t>(1,6+0,85)*2,2-(0,6*2)"216</t>
  </si>
  <si>
    <t>1,82*2,2-(0,6*2)"217</t>
  </si>
  <si>
    <t>1,77*2,2-(0,6*2*2)+1,53*2,2"218</t>
  </si>
  <si>
    <t>962031133</t>
  </si>
  <si>
    <t>Bourání příček nebo přizdívek z cihel pálených plných nebo dutých, tl. přes 100 do 150 mm</t>
  </si>
  <si>
    <t>-134074716</t>
  </si>
  <si>
    <t>https://podminky.urs.cz/item/CS_URS_2024_02/962031133</t>
  </si>
  <si>
    <t>3,32*2,75-0,6*2"216-217</t>
  </si>
  <si>
    <t>962032230</t>
  </si>
  <si>
    <t>Bourání zdiva nadzákladového z cihel pálených plných nebo lícových nebo vápenopískových, na maltu vápennou nebo vápenocementovou, objemu do 1 m3</t>
  </si>
  <si>
    <t>m3</t>
  </si>
  <si>
    <t>-1453123390</t>
  </si>
  <si>
    <t>https://podminky.urs.cz/item/CS_URS_2024_02/962032230</t>
  </si>
  <si>
    <t>3,33*2,75*0,18"217-218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</si>
  <si>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</si>
  <si>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</si>
  <si>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667908820</t>
  </si>
  <si>
    <t>https://podminky.urs.cz/item/CS_URS_2024_02/967031733</t>
  </si>
  <si>
    <t>(0,9+2,1*2)*0,1*3"pro rozšíření dveří</t>
  </si>
  <si>
    <t>968062354</t>
  </si>
  <si>
    <t>Vybourání dřevěných rámů oken s křídly, dveřních zárubní, vrat, stěn, ostění nebo obkladů rámů oken s křídly dvojitých, plochy do 1 m2</t>
  </si>
  <si>
    <t>-766990320</t>
  </si>
  <si>
    <t>https://podminky.urs.cz/item/CS_URS_2024_02/968062354</t>
  </si>
  <si>
    <t>1,77*0,61*3</t>
  </si>
  <si>
    <t>968072455</t>
  </si>
  <si>
    <t>Vybourání kovových rámů oken s křídly, dveřních zárubní, vrat, stěn, ostění nebo obkladů dveřních zárubní, plochy do 2 m2</t>
  </si>
  <si>
    <t>305348517</t>
  </si>
  <si>
    <t>https://podminky.urs.cz/item/CS_URS_2024_02/968072455</t>
  </si>
  <si>
    <t>(0,6*2)*8</t>
  </si>
  <si>
    <t>978011161</t>
  </si>
  <si>
    <t>Otlučení vápenných nebo vápenocementových omítek vnitřních ploch stropů, v rozsahu přes 30 do 50 %</t>
  </si>
  <si>
    <t>-138202913</t>
  </si>
  <si>
    <t>https://podminky.urs.cz/item/CS_URS_2024_02/978011161</t>
  </si>
  <si>
    <t>978013161</t>
  </si>
  <si>
    <t>Otlučení vápenných nebo vápenocementových omítek vnitřních ploch stěn s vyškrabáním spar, s očištěním zdiva, v rozsahu přes 30 do 50 %</t>
  </si>
  <si>
    <t>-947753992</t>
  </si>
  <si>
    <t>https://podminky.urs.cz/item/CS_URS_2024_02/978013161</t>
  </si>
  <si>
    <t>-407212296</t>
  </si>
  <si>
    <t>-132294179</t>
  </si>
  <si>
    <t>-747932897</t>
  </si>
  <si>
    <t>16,258*9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</si>
  <si>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</si>
  <si>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</si>
  <si>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-300350240</t>
  </si>
  <si>
    <t>https://podminky.urs.cz/item/CS_URS_2024_02/997013631</t>
  </si>
  <si>
    <t>-1724288752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</si>
  <si>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</si>
  <si>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</si>
  <si>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101542271</t>
  </si>
  <si>
    <t>https://podminky.urs.cz/item/CS_URS_2024_02/763111431</t>
  </si>
  <si>
    <t>3,33*2,75-0,7*2"216-217</t>
  </si>
  <si>
    <t>1,77*2,75-0,7*2"217</t>
  </si>
  <si>
    <t>3,33*2,75"217-218</t>
  </si>
  <si>
    <t>1,85*2,75-0,7*2*2"218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</si>
  <si>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</si>
  <si>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</si>
  <si>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395363104</t>
  </si>
  <si>
    <t>https://podminky.urs.cz/item/CS_URS_2024_02/763111718</t>
  </si>
  <si>
    <t>3,33"216-217</t>
  </si>
  <si>
    <t>1,77"217</t>
  </si>
  <si>
    <t>3,33"217-218</t>
  </si>
  <si>
    <t>1,85"218</t>
  </si>
  <si>
    <t>763111720</t>
  </si>
  <si>
    <t>Příčka ze sádrokartonových desek ostatní konstrukce a práce na příčkách ze sádrokartonových desek vyztužení příčky pro osazení skříněk, polic atd.</t>
  </si>
  <si>
    <t>-953086521</t>
  </si>
  <si>
    <t>https://podminky.urs.cz/item/CS_URS_2024_02/763111720</t>
  </si>
  <si>
    <t>1*2"pro umyvadla</t>
  </si>
  <si>
    <t>1"pro sprchový kout</t>
  </si>
  <si>
    <t>34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</si>
  <si>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</si>
  <si>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</si>
  <si>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1178719765</t>
  </si>
  <si>
    <t>https://podminky.urs.cz/item/CS_URS_2024_02/763121590</t>
  </si>
  <si>
    <t>1,85*1,25*2</t>
  </si>
  <si>
    <t>35</t>
  </si>
  <si>
    <t>763181311</t>
  </si>
  <si>
    <t>Výplně otvorů konstrukcí ze sádrokartonových desek montáž zárubně kovové s konstrukcí jednokřídlové</t>
  </si>
  <si>
    <t>1109417870</t>
  </si>
  <si>
    <t>https://podminky.urs.cz/item/CS_URS_2024_02/763181311</t>
  </si>
  <si>
    <t>36</t>
  </si>
  <si>
    <t>553315-R1</t>
  </si>
  <si>
    <t>zárubeň jednokřídlá ocelová pro sádrokartonové příčky pro dveře 700/1970 mm včetně povrchové úpravy</t>
  </si>
  <si>
    <t>-1093941581</t>
  </si>
  <si>
    <t>37</t>
  </si>
  <si>
    <t>763411111</t>
  </si>
  <si>
    <t>Sanitární příčky vhodné do mokrého prostředí dělící z dřevotřískových desek s HPL-laminátem tl. 19,6 mm</t>
  </si>
  <si>
    <t>-1166935354</t>
  </si>
  <si>
    <t>https://podminky.urs.cz/item/CS_URS_2024_02/763411111</t>
  </si>
  <si>
    <t>(1,55+0,95)*2-(0,7*2)"216</t>
  </si>
  <si>
    <t>1,2*2"218</t>
  </si>
  <si>
    <t>38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</si>
  <si>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</si>
  <si>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</si>
  <si>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-1337482597</t>
  </si>
  <si>
    <t>https://podminky.urs.cz/item/CS_URS_2024_02/763411121</t>
  </si>
  <si>
    <t>39</t>
  </si>
  <si>
    <t>763411211</t>
  </si>
  <si>
    <t>Sanitární příčky vhodné do mokrého prostředí dělící přepážky k pisoárům z dřevotřískových desek s HPL-laminátem tl. 19,6 mm</t>
  </si>
  <si>
    <t>673065342</t>
  </si>
  <si>
    <t>https://podminky.urs.cz/item/CS_URS_2024_02/763411211</t>
  </si>
  <si>
    <t>0,8*0,4"216</t>
  </si>
  <si>
    <t>40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</si>
  <si>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</si>
  <si>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</si>
  <si>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-958695855</t>
  </si>
  <si>
    <t>https://podminky.urs.cz/item/CS_URS_2024_02/998763331</t>
  </si>
  <si>
    <t>41</t>
  </si>
  <si>
    <t>150107702</t>
  </si>
  <si>
    <t>1,77*3</t>
  </si>
  <si>
    <t>42</t>
  </si>
  <si>
    <t>-574009377</t>
  </si>
  <si>
    <t>(1,77+0,05)*3</t>
  </si>
  <si>
    <t>43</t>
  </si>
  <si>
    <t>-1087458988</t>
  </si>
  <si>
    <t>44</t>
  </si>
  <si>
    <t>1330125867</t>
  </si>
  <si>
    <t>45</t>
  </si>
  <si>
    <t>766660001</t>
  </si>
  <si>
    <t>Montáž dveřních křídel dřevěných nebo plastových otevíravých do ocelové zárubně povrchově upravených jednokřídlových, šířky do 800 mm</t>
  </si>
  <si>
    <t>1534914098</t>
  </si>
  <si>
    <t>https://podminky.urs.cz/item/CS_URS_2024_02/766660001</t>
  </si>
  <si>
    <t>46</t>
  </si>
  <si>
    <t>611620-R1</t>
  </si>
  <si>
    <t>dveře jednokřídlé dřevotřískové povrch laminátový CPL 700/1970 mm včetně kování a zámku</t>
  </si>
  <si>
    <t>-918968533</t>
  </si>
  <si>
    <t>47</t>
  </si>
  <si>
    <t>611620-R2</t>
  </si>
  <si>
    <t>dveře jednokřídlé dřevotřískové povrch laminátový CPL 800/1970 mm včetně kování a zámku</t>
  </si>
  <si>
    <t>-2069393864</t>
  </si>
  <si>
    <t>48</t>
  </si>
  <si>
    <t>611620-R3</t>
  </si>
  <si>
    <t>dveře jednokřídlé dřevotřískové povrch laminátový CPL 700/1970 mm voděodolné provedení včetně kování a zámku</t>
  </si>
  <si>
    <t>1044819072</t>
  </si>
  <si>
    <t>49</t>
  </si>
  <si>
    <t>-812251425</t>
  </si>
  <si>
    <t>50</t>
  </si>
  <si>
    <t>-1809946734</t>
  </si>
  <si>
    <t>5,31*1,05 'Přepočtené koeficientem množství</t>
  </si>
  <si>
    <t>51</t>
  </si>
  <si>
    <t>-238897941</t>
  </si>
  <si>
    <t>52</t>
  </si>
  <si>
    <t>840969863</t>
  </si>
  <si>
    <t>53</t>
  </si>
  <si>
    <t>767620352</t>
  </si>
  <si>
    <t>Montáž oken s izolačními skly z hliníkových nebo ocelových profilů na polyuretanovou pěnu s trojskly otevíravých do zdiva, plochy přes 0,6 do 1,5 m2</t>
  </si>
  <si>
    <t>-873352737</t>
  </si>
  <si>
    <t>https://podminky.urs.cz/item/CS_URS_2024_02/767620352</t>
  </si>
  <si>
    <t>54</t>
  </si>
  <si>
    <t>55341009</t>
  </si>
  <si>
    <t>okno Al otevíravé/sklopné trojsklo do plochy 1m2</t>
  </si>
  <si>
    <t>-1815703362</t>
  </si>
  <si>
    <t>55</t>
  </si>
  <si>
    <t>-469806134</t>
  </si>
  <si>
    <t>(1,77*2+0,61*2)*3"o3</t>
  </si>
  <si>
    <t>56</t>
  </si>
  <si>
    <t>767996801</t>
  </si>
  <si>
    <t>Demontáž ostatních zámečnických konstrukcí rozebráním o hmotnosti jednotlivých dílů do 50 kg</t>
  </si>
  <si>
    <t>kg</t>
  </si>
  <si>
    <t>-1456935468</t>
  </si>
  <si>
    <t>https://podminky.urs.cz/item/CS_URS_2024_02/767996801</t>
  </si>
  <si>
    <t>20"držáků, zrcadel, madel, atd</t>
  </si>
  <si>
    <t>57</t>
  </si>
  <si>
    <t>-400493798</t>
  </si>
  <si>
    <t>771</t>
  </si>
  <si>
    <t>Podlahy z dlaždic</t>
  </si>
  <si>
    <t>58</t>
  </si>
  <si>
    <t>771111011</t>
  </si>
  <si>
    <t>Příprava podkladu před provedením dlažby vysátí podlah</t>
  </si>
  <si>
    <t>1623332713</t>
  </si>
  <si>
    <t>https://podminky.urs.cz/item/CS_URS_2024_02/771111011</t>
  </si>
  <si>
    <t>5,95"216</t>
  </si>
  <si>
    <t>5,8"217</t>
  </si>
  <si>
    <t>5,85"218</t>
  </si>
  <si>
    <t>0,85*0,25*2</t>
  </si>
  <si>
    <t>59</t>
  </si>
  <si>
    <t>771121011</t>
  </si>
  <si>
    <t>Příprava podkladu před provedením dlažby nátěr penetrační na podlahu</t>
  </si>
  <si>
    <t>-693229961</t>
  </si>
  <si>
    <t>https://podminky.urs.cz/item/CS_URS_2024_02/771121011</t>
  </si>
  <si>
    <t>60</t>
  </si>
  <si>
    <t>771121026</t>
  </si>
  <si>
    <t>Příprava podkladu před provedením dlažby broušení podlah stávajícího podkladu pro odstranění lepidla (po starých krytinách)</t>
  </si>
  <si>
    <t>-592943272</t>
  </si>
  <si>
    <t>https://podminky.urs.cz/item/CS_URS_2024_02/771121026</t>
  </si>
  <si>
    <t>61</t>
  </si>
  <si>
    <t>771151011</t>
  </si>
  <si>
    <t>Příprava podkladu před provedením dlažby samonivelační stěrka min. pevnosti 20 MPa, tloušťky do 3 mm</t>
  </si>
  <si>
    <t>-326476847</t>
  </si>
  <si>
    <t>https://podminky.urs.cz/item/CS_URS_2024_02/771151011</t>
  </si>
  <si>
    <t>62</t>
  </si>
  <si>
    <t>771161021</t>
  </si>
  <si>
    <t>Příprava podkladu před provedením dlažby montáž profilu ukončujícího profilu pro plynulý přechod (dlažba-koberec apod.)</t>
  </si>
  <si>
    <t>-1726845396</t>
  </si>
  <si>
    <t>https://podminky.urs.cz/item/CS_URS_2024_02/771161021</t>
  </si>
  <si>
    <t>0,8*2</t>
  </si>
  <si>
    <t>63</t>
  </si>
  <si>
    <t>55343116</t>
  </si>
  <si>
    <t>profil přechodový Al narážecí 40mm stříbro, zlato, champagne</t>
  </si>
  <si>
    <t>594732604</t>
  </si>
  <si>
    <t>1,6*1,1 'Přepočtené koeficientem množství</t>
  </si>
  <si>
    <t>64</t>
  </si>
  <si>
    <t>771571810</t>
  </si>
  <si>
    <t>Demontáž podlah z dlaždic keramických kladených do malty</t>
  </si>
  <si>
    <t>-2118535593</t>
  </si>
  <si>
    <t>https://podminky.urs.cz/item/CS_URS_2024_02/771571810</t>
  </si>
  <si>
    <t>12,1"216 + 217</t>
  </si>
  <si>
    <t>6,0"218</t>
  </si>
  <si>
    <t>65</t>
  </si>
  <si>
    <t>771574416</t>
  </si>
  <si>
    <t>Montáž podlah z dlaždic keramických lepených cementovým flexibilním lepidlem hladkých, tloušťky do 10 mm přes 9 do 12 ks/m2</t>
  </si>
  <si>
    <t>-1656955420</t>
  </si>
  <si>
    <t>https://podminky.urs.cz/item/CS_URS_2024_02/771574416</t>
  </si>
  <si>
    <t>66</t>
  </si>
  <si>
    <t>59761127</t>
  </si>
  <si>
    <t>dlažba keramická slinutá mrazuvzdorná R10/B povrch hladký/matný tl do 10mm přes 9 do 12ks/m2</t>
  </si>
  <si>
    <t>-122912052</t>
  </si>
  <si>
    <t>18,025*1,1 'Přepočtené koeficientem množství</t>
  </si>
  <si>
    <t>67</t>
  </si>
  <si>
    <t>771591112</t>
  </si>
  <si>
    <t>Izolace podlahy pod dlažbu nátěrem nebo stěrkou ve dvou vrstvách</t>
  </si>
  <si>
    <t>-1736302989</t>
  </si>
  <si>
    <t>https://podminky.urs.cz/item/CS_URS_2024_02/771591112</t>
  </si>
  <si>
    <t>68</t>
  </si>
  <si>
    <t>771591115</t>
  </si>
  <si>
    <t>Podlahy - dokončovací práce spárování silikonem</t>
  </si>
  <si>
    <t>599747229</t>
  </si>
  <si>
    <t>https://podminky.urs.cz/item/CS_URS_2024_02/771591115</t>
  </si>
  <si>
    <t>10,35-0,7"216</t>
  </si>
  <si>
    <t>7-0,7-0,8"217</t>
  </si>
  <si>
    <t>6,55-0,7"217</t>
  </si>
  <si>
    <t>7,45-0,7*3-0,8"218</t>
  </si>
  <si>
    <t>6,4-0,7*2"218</t>
  </si>
  <si>
    <t>69</t>
  </si>
  <si>
    <t>771591264</t>
  </si>
  <si>
    <t>Izolace podlahy pod dlažbu těsnícími izolačními pásy mezi podlahou a stěnu</t>
  </si>
  <si>
    <t>1330434907</t>
  </si>
  <si>
    <t>https://podminky.urs.cz/item/CS_URS_2024_02/771591264</t>
  </si>
  <si>
    <t>10,25-0,7"216</t>
  </si>
  <si>
    <t>12,15-0,7-0,8"217</t>
  </si>
  <si>
    <t>10,25-0,8"218</t>
  </si>
  <si>
    <t>70</t>
  </si>
  <si>
    <t>771592011</t>
  </si>
  <si>
    <t>Čištění vnitřních ploch po položení dlažby podlah nebo schodišť chemickými prostředky</t>
  </si>
  <si>
    <t>540667624</t>
  </si>
  <si>
    <t>https://podminky.urs.cz/item/CS_URS_2024_02/771592011</t>
  </si>
  <si>
    <t>71</t>
  </si>
  <si>
    <t>998771121</t>
  </si>
  <si>
    <t>Přesun hmot pro podlahy z dlaždic stanovený z hmotnosti přesunovaného materiálu vodorovná dopravní vzdálenost do 50 m ruční (bez užití mechanizace) v objektech výšky do 6 m</t>
  </si>
  <si>
    <t>1470760099</t>
  </si>
  <si>
    <t>https://podminky.urs.cz/item/CS_URS_2024_02/998771121</t>
  </si>
  <si>
    <t>781</t>
  </si>
  <si>
    <t>Dokončovací práce - obklady</t>
  </si>
  <si>
    <t>72</t>
  </si>
  <si>
    <t>781111011</t>
  </si>
  <si>
    <t>Příprava podkladu před provedením obkladu oprášení (ometení) stěny</t>
  </si>
  <si>
    <t>505854838</t>
  </si>
  <si>
    <t>https://podminky.urs.cz/item/CS_URS_2024_02/781111011</t>
  </si>
  <si>
    <t>10,35*2-0,7*2+1,85*0,2"216</t>
  </si>
  <si>
    <t>7*2-0,7*2-0,8*2"217</t>
  </si>
  <si>
    <t>6,55*2-0,7*2"217</t>
  </si>
  <si>
    <t>7,45*2-0,7*2*3-0,8*2"218</t>
  </si>
  <si>
    <t>6,4*2-0,7*2*2+1,85*0,2"218</t>
  </si>
  <si>
    <t>73</t>
  </si>
  <si>
    <t>781121011</t>
  </si>
  <si>
    <t>Příprava podkladu před provedením obkladu nátěr penetrační na stěnu</t>
  </si>
  <si>
    <t>-2079900192</t>
  </si>
  <si>
    <t>https://podminky.urs.cz/item/CS_URS_2024_02/781121011</t>
  </si>
  <si>
    <t>74</t>
  </si>
  <si>
    <t>781131112</t>
  </si>
  <si>
    <t>Izolace stěny pod obklad izolace nátěrem nebo stěrkou ve dvou vrstvách</t>
  </si>
  <si>
    <t>-604814455</t>
  </si>
  <si>
    <t>https://podminky.urs.cz/item/CS_URS_2024_02/781131112</t>
  </si>
  <si>
    <t>10,35*0,1-0,7*0,12"216</t>
  </si>
  <si>
    <t>7*0,1-0,7*0,1-0,8*0,1"217</t>
  </si>
  <si>
    <t>6,55*0,1-0,7*0,1"217</t>
  </si>
  <si>
    <t>7,45*0,1-0,7*0,1*3-0,8*0,1"218</t>
  </si>
  <si>
    <t>6,4*0,1-0,7*0,1*2"218</t>
  </si>
  <si>
    <t>Mezisoučet - vytažení soklu na stěnu</t>
  </si>
  <si>
    <t>(1,85+1+1)*2"u pisoárů</t>
  </si>
  <si>
    <t>(1+1)*2"u sprchového koutu</t>
  </si>
  <si>
    <t>Mezisoučet</t>
  </si>
  <si>
    <t>75</t>
  </si>
  <si>
    <t>781471810</t>
  </si>
  <si>
    <t>Demontáž obkladů z dlaždic keramických kladených do malty</t>
  </si>
  <si>
    <t>-2045970691</t>
  </si>
  <si>
    <t>https://podminky.urs.cz/item/CS_URS_2024_02/781471810</t>
  </si>
  <si>
    <t>(10,2+1,2)*1,7-(0,6*1,7)*3"216</t>
  </si>
  <si>
    <t>(7,6+6,7)*1,7-(0,6*1,7)*4"217</t>
  </si>
  <si>
    <t>(7,5+4,8+4,8)*1,7-(0,6*1,7)*6"218</t>
  </si>
  <si>
    <t>76</t>
  </si>
  <si>
    <t>781472216</t>
  </si>
  <si>
    <t>Montáž keramických obkladů stěn lepených cementovým flexibilním lepidlem hladkých přes 9 do 12 ks/m2</t>
  </si>
  <si>
    <t>495256407</t>
  </si>
  <si>
    <t>https://podminky.urs.cz/item/CS_URS_2024_02/781472216</t>
  </si>
  <si>
    <t>77</t>
  </si>
  <si>
    <t>5976171-R</t>
  </si>
  <si>
    <t>obklad keramický nemrazuvzdorný povrch hladký/matný tl do 10mm přes 9 do 12ks/m2</t>
  </si>
  <si>
    <t>-933399159</t>
  </si>
  <si>
    <t>61,84*1,05 'Přepočtené koeficientem množství</t>
  </si>
  <si>
    <t>78</t>
  </si>
  <si>
    <t>781492211</t>
  </si>
  <si>
    <t>Obklad - dokončující práce montáž profilu lepeného flexibilním cementovým lepidlem rohového</t>
  </si>
  <si>
    <t>-1075474225</t>
  </si>
  <si>
    <t>https://podminky.urs.cz/item/CS_URS_2024_02/781492211</t>
  </si>
  <si>
    <t>1,85*2</t>
  </si>
  <si>
    <t>79</t>
  </si>
  <si>
    <t>19416005</t>
  </si>
  <si>
    <t>lišta ukončovací z eloxovaného hliníku 10mm</t>
  </si>
  <si>
    <t>-1786363935</t>
  </si>
  <si>
    <t>3,7*1,05 'Přepočtené koeficientem množství</t>
  </si>
  <si>
    <t>80</t>
  </si>
  <si>
    <t>781492251</t>
  </si>
  <si>
    <t>Obklad - dokončující práce montáž profilu lepeného flexibilním cementovým lepidlem ukončovacího</t>
  </si>
  <si>
    <t>-1911430349</t>
  </si>
  <si>
    <t>https://podminky.urs.cz/item/CS_URS_2024_02/781492251</t>
  </si>
  <si>
    <t>10,35-0,7+(2+2)"216</t>
  </si>
  <si>
    <t>7-0,7-0,8+(2+2)*3"217</t>
  </si>
  <si>
    <t>6,55-0,7+(2+2)"217</t>
  </si>
  <si>
    <t>7,45-0,7*3-0,8+(2+2)*4"218</t>
  </si>
  <si>
    <t>6,4-0,7*2+(2+2)*2"218</t>
  </si>
  <si>
    <t>81</t>
  </si>
  <si>
    <t>1403131422</t>
  </si>
  <si>
    <t>74,55*1,05 'Přepočtené koeficientem množství</t>
  </si>
  <si>
    <t>82</t>
  </si>
  <si>
    <t>781495141</t>
  </si>
  <si>
    <t>Obklad - dokončující práce průnik obkladem kruhový, bez izolace do DN 30</t>
  </si>
  <si>
    <t>-964594455</t>
  </si>
  <si>
    <t>https://podminky.urs.cz/item/CS_URS_2024_02/781495141</t>
  </si>
  <si>
    <t>3"pisoár</t>
  </si>
  <si>
    <t>2"sprchový kout</t>
  </si>
  <si>
    <t>2*2"umyvadlo</t>
  </si>
  <si>
    <t>83</t>
  </si>
  <si>
    <t>781495142</t>
  </si>
  <si>
    <t>Obklad - dokončující práce průnik obkladem kruhový, bez izolace přes DN 30 do DN 90</t>
  </si>
  <si>
    <t>1986226542</t>
  </si>
  <si>
    <t>https://podminky.urs.cz/item/CS_URS_2024_02/781495142</t>
  </si>
  <si>
    <t>3"wc</t>
  </si>
  <si>
    <t>2"umyvadlo</t>
  </si>
  <si>
    <t>84</t>
  </si>
  <si>
    <t>781495143</t>
  </si>
  <si>
    <t>Obklad - dokončující práce průnik obkladem kruhový, bez izolace přes DN 90</t>
  </si>
  <si>
    <t>-1553942031</t>
  </si>
  <si>
    <t>https://podminky.urs.cz/item/CS_URS_2024_02/781495143</t>
  </si>
  <si>
    <t>10"ostatní zásuvky atd</t>
  </si>
  <si>
    <t>85</t>
  </si>
  <si>
    <t>781495211</t>
  </si>
  <si>
    <t>Čištění vnitřních ploch po provedení obkladu stěn chemickými prostředky</t>
  </si>
  <si>
    <t>10810180</t>
  </si>
  <si>
    <t>https://podminky.urs.cz/item/CS_URS_2024_02/781495211</t>
  </si>
  <si>
    <t>86</t>
  </si>
  <si>
    <t>998781121</t>
  </si>
  <si>
    <t>Přesun hmot pro obklady keramické stanovený z hmotnosti přesunovaného materiálu vodorovná dopravní vzdálenost do 50 m ruční (bez užití mechanizace) v objektech výšky do 6 m</t>
  </si>
  <si>
    <t>2107687843</t>
  </si>
  <si>
    <t>https://podminky.urs.cz/item/CS_URS_2024_02/998781121</t>
  </si>
  <si>
    <t>784</t>
  </si>
  <si>
    <t>Dokončovací práce - malby a tapety</t>
  </si>
  <si>
    <t>87</t>
  </si>
  <si>
    <t>784111001</t>
  </si>
  <si>
    <t>Oprášení (ometení) podkladu v místnostech výšky do 3,80 m</t>
  </si>
  <si>
    <t>369214012</t>
  </si>
  <si>
    <t>https://podminky.urs.cz/item/CS_URS_2024_02/784111001</t>
  </si>
  <si>
    <t>88</t>
  </si>
  <si>
    <t>784121001</t>
  </si>
  <si>
    <t>Oškrabání malby v místnostech výšky do 3,80 m</t>
  </si>
  <si>
    <t>1936159749</t>
  </si>
  <si>
    <t>https://podminky.urs.cz/item/CS_URS_2024_02/784121001</t>
  </si>
  <si>
    <t>Součet - původní omítky</t>
  </si>
  <si>
    <t>89</t>
  </si>
  <si>
    <t>784121011</t>
  </si>
  <si>
    <t>Rozmývání podkladu po oškrabání malby v místnostech výšky do 3,80 m</t>
  </si>
  <si>
    <t>1785502132</t>
  </si>
  <si>
    <t>https://podminky.urs.cz/item/CS_URS_2024_02/784121011</t>
  </si>
  <si>
    <t>90</t>
  </si>
  <si>
    <t>784181102</t>
  </si>
  <si>
    <t>Penetrace podkladu jednonásobná základní pigmentovaná v místnostech výšky do 3,80 m</t>
  </si>
  <si>
    <t>19553502</t>
  </si>
  <si>
    <t>https://podminky.urs.cz/item/CS_URS_2024_02/784181102</t>
  </si>
  <si>
    <t>91</t>
  </si>
  <si>
    <t>784221101</t>
  </si>
  <si>
    <t>Malby z malířských směsí otěruvzdorných za sucha dvojnásobné, bílé za sucha otěruvzdorné dobře v místnostech výšky do 3,80 m</t>
  </si>
  <si>
    <t>627516618</t>
  </si>
  <si>
    <t>https://podminky.urs.cz/item/CS_URS_2024_02/784221101</t>
  </si>
  <si>
    <t>(0,9+2,1*2)*2*0,2"203 ostění dveří</t>
  </si>
  <si>
    <t>(0,9+2,1*2)*0,2"ostění dveří</t>
  </si>
  <si>
    <t>10,35*(2,75-2)-(1,77*0,61)+(1,77+0,61*2)*0,2"216 - stěny</t>
  </si>
  <si>
    <t>6,15"strop</t>
  </si>
  <si>
    <t>7*(2,75-2)+6,55*(2,75-2)-(1,77*0,61)+(1,77+0,6*2)*0,2"217 - stěny</t>
  </si>
  <si>
    <t>3,05+2,65"217 - strop</t>
  </si>
  <si>
    <t>7,45*(2,75-2)+6,4*(2,75-2)-(1,77*0,61)+(1,77+0,61*2)*0,2"218 - stěny</t>
  </si>
  <si>
    <t>3,45+2,5"218 - strop</t>
  </si>
  <si>
    <t>92</t>
  </si>
  <si>
    <t>784221155</t>
  </si>
  <si>
    <t>Malby z malířských směsí otěruvzdorných za sucha Příplatek k cenám dvojnásobných maleb na tónovacích automatech, v odstínu sytém</t>
  </si>
  <si>
    <t>-1041806155</t>
  </si>
  <si>
    <t>https://podminky.urs.cz/item/CS_URS_2024_02/784221155</t>
  </si>
  <si>
    <t>93</t>
  </si>
  <si>
    <t>-2085481872</t>
  </si>
  <si>
    <t>94</t>
  </si>
  <si>
    <t>783252153</t>
  </si>
  <si>
    <t>SO 3 - Úprava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</si>
  <si>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</si>
  <si>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</si>
  <si>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</si>
  <si>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612135101</t>
  </si>
  <si>
    <t>Hrubá výplň rýh maltou jakékoli šířky rýhy ve stěnách</t>
  </si>
  <si>
    <t>-501268541</t>
  </si>
  <si>
    <t>https://podminky.urs.cz/item/CS_URS_2024_02/612135101</t>
  </si>
  <si>
    <t>10*0,07+4*0,15+10*0,1</t>
  </si>
  <si>
    <t>612325111</t>
  </si>
  <si>
    <t>Vápenocementová omítka rýh hladká, ve stěnách, šířky rýhy do 150 mm</t>
  </si>
  <si>
    <t>46010129</t>
  </si>
  <si>
    <t>https://podminky.urs.cz/item/CS_URS_2024_02/612325111</t>
  </si>
  <si>
    <t>631312141</t>
  </si>
  <si>
    <t>Doplnění dosavadních mazanin prostým betonem s dodáním hmot, bez potěru, plochy jednotlivě rýh v dosavadních mazaninách</t>
  </si>
  <si>
    <t>66134502</t>
  </si>
  <si>
    <t>https://podminky.urs.cz/item/CS_URS_2024_02/631312141</t>
  </si>
  <si>
    <t>5*0,1*0,1"kanalizace</t>
  </si>
  <si>
    <t>1,5*0,3*0,15"pro napojení kanalizace</t>
  </si>
  <si>
    <t>974031132</t>
  </si>
  <si>
    <t>Vysekání rýh ve zdivu cihelném na maltu vápennou nebo vápenocementovou do hl. 50 mm a šířky do 70 mm</t>
  </si>
  <si>
    <t>1830503272</t>
  </si>
  <si>
    <t>https://podminky.urs.cz/item/CS_URS_2024_02/974031132</t>
  </si>
  <si>
    <t>10"pro vodu</t>
  </si>
  <si>
    <t>974031134</t>
  </si>
  <si>
    <t>Vysekání rýh ve zdivu cihelném na maltu vápennou nebo vápenocementovou do hl. 50 mm a šířky do 150 mm</t>
  </si>
  <si>
    <t>710303903</t>
  </si>
  <si>
    <t>https://podminky.urs.cz/item/CS_URS_2024_02/974031134</t>
  </si>
  <si>
    <t>4"voda</t>
  </si>
  <si>
    <t>974031153</t>
  </si>
  <si>
    <t>Vysekání rýh ve zdivu cihelném na maltu vápennou nebo vápenocementovou do hl. 100 mm a šířky do 100 mm</t>
  </si>
  <si>
    <t>930430902</t>
  </si>
  <si>
    <t>https://podminky.urs.cz/item/CS_URS_2024_02/974031153</t>
  </si>
  <si>
    <t>10"kanalizace</t>
  </si>
  <si>
    <t>974042553</t>
  </si>
  <si>
    <t>Vysekání rýh v betonové nebo jiné monolitické dlažbě s betonovým podkladem do hl. 100 mm a šířky do 100 mm</t>
  </si>
  <si>
    <t>-152971853</t>
  </si>
  <si>
    <t>https://podminky.urs.cz/item/CS_URS_2024_02/974042553</t>
  </si>
  <si>
    <t>5"kanalizace</t>
  </si>
  <si>
    <t>974042567</t>
  </si>
  <si>
    <t>Vysekání rýh v betonové nebo jiné monolitické dlažbě s betonovým podkladem do hl. 150 mm a šířky do 300 mm</t>
  </si>
  <si>
    <t>1601946125</t>
  </si>
  <si>
    <t>https://podminky.urs.cz/item/CS_URS_2024_02/974042567</t>
  </si>
  <si>
    <t>0,3*5"pro napojení kanalizac</t>
  </si>
  <si>
    <t>-2016365694</t>
  </si>
  <si>
    <t>-1874296602</t>
  </si>
  <si>
    <t>736685884</t>
  </si>
  <si>
    <t>0,857*9 'Přepočtené koeficientem množství</t>
  </si>
  <si>
    <t>997013601</t>
  </si>
  <si>
    <t>Poplatek za uložení stavebního odpadu na skládce (skládkovné) z prostého betonu zatříděného do Katalogu odpadů pod kódem 17 01 01</t>
  </si>
  <si>
    <t>1665377632</t>
  </si>
  <si>
    <t>https://podminky.urs.cz/item/CS_URS_2024_02/997013601</t>
  </si>
  <si>
    <t>0,11+0,149</t>
  </si>
  <si>
    <t>997013603</t>
  </si>
  <si>
    <t>Poplatek za uložení stavebního odpadu na skládce (skládkovné) cihelného zatříděného do Katalogu odpadů pod kódem 17 01 02</t>
  </si>
  <si>
    <t>-1967393205</t>
  </si>
  <si>
    <t>https://podminky.urs.cz/item/CS_URS_2024_02/997013603</t>
  </si>
  <si>
    <t>0,06+0,52+0,18</t>
  </si>
  <si>
    <t>997013607</t>
  </si>
  <si>
    <t>Poplatek za uložení stavebního odpadu na skládce (skládkovné) z tašek a keramických výrobků zatříděného do Katalogu odpadů pod kódem 17 01 03</t>
  </si>
  <si>
    <t>-1387587648</t>
  </si>
  <si>
    <t>https://podminky.urs.cz/item/CS_URS_2024_02/997013607</t>
  </si>
  <si>
    <t>997013813</t>
  </si>
  <si>
    <t>Poplatek za uložení stavebního odpadu na skládce (skládkovné) z plastických hmot zatříděného do Katalogu odpadů pod kódem 17 02 03</t>
  </si>
  <si>
    <t>1361317785</t>
  </si>
  <si>
    <t>https://podminky.urs.cz/item/CS_URS_2024_02/997013813</t>
  </si>
  <si>
    <t>0,084+0,018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</si>
  <si>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</si>
  <si>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</si>
  <si>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1490277411</t>
  </si>
  <si>
    <t>https://podminky.urs.cz/item/CS_URS_2024_02/998018001</t>
  </si>
  <si>
    <t>721</t>
  </si>
  <si>
    <t>Zdravotechnika - vnitřní kanalizace</t>
  </si>
  <si>
    <t>721171803</t>
  </si>
  <si>
    <t>Demontáž potrubí z novodurových trub odpadních nebo připojovacích do D 75</t>
  </si>
  <si>
    <t>-1318345874</t>
  </si>
  <si>
    <t>https://podminky.urs.cz/item/CS_URS_2024_02/721171803</t>
  </si>
  <si>
    <t>721171808</t>
  </si>
  <si>
    <t>Demontáž potrubí z novodurových trub odpadních nebo připojovacích přes 75 do D 114</t>
  </si>
  <si>
    <t>1928514601</t>
  </si>
  <si>
    <t>https://podminky.urs.cz/item/CS_URS_2024_02/721171808</t>
  </si>
  <si>
    <t>721174042</t>
  </si>
  <si>
    <t>Potrubí z trub polypropylenových připojovací DN 40</t>
  </si>
  <si>
    <t>-1999161952</t>
  </si>
  <si>
    <t>https://podminky.urs.cz/item/CS_URS_2024_02/721174042</t>
  </si>
  <si>
    <t>4"umyvadla</t>
  </si>
  <si>
    <t>721174043</t>
  </si>
  <si>
    <t>Potrubí z trub polypropylenových připojovací DN 50</t>
  </si>
  <si>
    <t>-748517777</t>
  </si>
  <si>
    <t>https://podminky.urs.cz/item/CS_URS_2024_02/721174043</t>
  </si>
  <si>
    <t>7"pisoáry</t>
  </si>
  <si>
    <t>5"vpust</t>
  </si>
  <si>
    <t>721174044</t>
  </si>
  <si>
    <t>Potrubí z trub polypropylenových připojovací DN 75</t>
  </si>
  <si>
    <t>1297409236</t>
  </si>
  <si>
    <t>https://podminky.urs.cz/item/CS_URS_2024_02/721174044</t>
  </si>
  <si>
    <t>1,5"sprchový kout</t>
  </si>
  <si>
    <t>721174045</t>
  </si>
  <si>
    <t>Potrubí z trub polypropylenových připojovací DN 110</t>
  </si>
  <si>
    <t>280233898</t>
  </si>
  <si>
    <t>https://podminky.urs.cz/item/CS_URS_2024_02/721174045</t>
  </si>
  <si>
    <t>0,5*3"wc</t>
  </si>
  <si>
    <t>7211740-N</t>
  </si>
  <si>
    <t>Napojení na stávající rozvody kanalizace včetně úpravy stávajícího potrubí a potřebného materiálu</t>
  </si>
  <si>
    <t>-1732098748</t>
  </si>
  <si>
    <t>721194104</t>
  </si>
  <si>
    <t>Vyměření přípojek na potrubí vyvedení a upevnění odpadních výpustek DN 40</t>
  </si>
  <si>
    <t>314603859</t>
  </si>
  <si>
    <t>https://podminky.urs.cz/item/CS_URS_2024_02/721194104</t>
  </si>
  <si>
    <t>2"umyvadla</t>
  </si>
  <si>
    <t>721194105</t>
  </si>
  <si>
    <t>Vyměření přípojek na potrubí vyvedení a upevnění odpadních výpustek DN 50</t>
  </si>
  <si>
    <t>-2045959601</t>
  </si>
  <si>
    <t>https://podminky.urs.cz/item/CS_URS_2024_02/721194105</t>
  </si>
  <si>
    <t>1"vpust</t>
  </si>
  <si>
    <t>721194107</t>
  </si>
  <si>
    <t>Vyměření přípojek na potrubí vyvedení a upevnění odpadních výpustek DN 70</t>
  </si>
  <si>
    <t>-1355551188</t>
  </si>
  <si>
    <t>https://podminky.urs.cz/item/CS_URS_2024_02/721194107</t>
  </si>
  <si>
    <t>1"sprch. kout</t>
  </si>
  <si>
    <t>721194109</t>
  </si>
  <si>
    <t>Vyměření přípojek na potrubí vyvedení a upevnění odpadních výpustek DN 110</t>
  </si>
  <si>
    <t>601595463</t>
  </si>
  <si>
    <t>https://podminky.urs.cz/item/CS_URS_2024_02/721194109</t>
  </si>
  <si>
    <t>721210814</t>
  </si>
  <si>
    <t>Demontáž kanalizačního příslušenství vpustí podlahových z kyselinovzdorné kameniny DN 125</t>
  </si>
  <si>
    <t>1609378765</t>
  </si>
  <si>
    <t>https://podminky.urs.cz/item/CS_URS_2024_02/721210814</t>
  </si>
  <si>
    <t>721211401</t>
  </si>
  <si>
    <t>Podlahové vpusti s vodorovným odtokem DN 40/50 mřížka nerez 115x115</t>
  </si>
  <si>
    <t>2050096514</t>
  </si>
  <si>
    <t>https://podminky.urs.cz/item/CS_URS_2024_02/721211401</t>
  </si>
  <si>
    <t>721274121</t>
  </si>
  <si>
    <t>Ventily přivzdušňovací odpadních potrubí vnitřní od DN 32 do DN 50</t>
  </si>
  <si>
    <t>108529426</t>
  </si>
  <si>
    <t>https://podminky.urs.cz/item/CS_URS_2024_02/721274121</t>
  </si>
  <si>
    <t>721290111</t>
  </si>
  <si>
    <t>Zkouška těsnosti kanalizace v objektech vodou do DN 125</t>
  </si>
  <si>
    <t>-137950681</t>
  </si>
  <si>
    <t>https://podminky.urs.cz/item/CS_URS_2024_02/721290111</t>
  </si>
  <si>
    <t>4+12+1,5+1,5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</si>
  <si>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</si>
  <si>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</si>
  <si>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-1804871170</t>
  </si>
  <si>
    <t>https://podminky.urs.cz/item/CS_URS_2024_02/998721121</t>
  </si>
  <si>
    <t>722</t>
  </si>
  <si>
    <t>Zdravotechnika - vnitřní vodovod</t>
  </si>
  <si>
    <t>722170801</t>
  </si>
  <si>
    <t>Demontáž rozvodů vody z plastů do Ø 25 mm</t>
  </si>
  <si>
    <t>750081873</t>
  </si>
  <si>
    <t>https://podminky.urs.cz/item/CS_URS_2024_02/722170801</t>
  </si>
  <si>
    <t>72217400-N</t>
  </si>
  <si>
    <t>Napojení na stávající rozvody vodovodu včetně úpravy stávajícího potrubí a potřebného materiálu</t>
  </si>
  <si>
    <t>1598918125</t>
  </si>
  <si>
    <t>722174022</t>
  </si>
  <si>
    <t>Potrubí z plastových trubek z polypropylenu PPR svařovaných polyfúzně PN 20 (SDR 6) D 20 x 3,4</t>
  </si>
  <si>
    <t>1451754783</t>
  </si>
  <si>
    <t>https://podminky.urs.cz/item/CS_URS_2024_02/722174022</t>
  </si>
  <si>
    <t>11+0,25*9"studená voda</t>
  </si>
  <si>
    <t>12+0,25*3"teplá voda</t>
  </si>
  <si>
    <t>722174023</t>
  </si>
  <si>
    <t>Potrubí z plastových trubek z polypropylenu PPR svařovaných polyfúzně PN 20 (SDR 6) D 25 x 4,2</t>
  </si>
  <si>
    <t>354991841</t>
  </si>
  <si>
    <t>https://podminky.urs.cz/item/CS_URS_2024_02/722174023</t>
  </si>
  <si>
    <t>12"studená voda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</si>
  <si>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</si>
  <si>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</si>
  <si>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-1073706605</t>
  </si>
  <si>
    <t>https://podminky.urs.cz/item/CS_URS_2024_02/722181241</t>
  </si>
  <si>
    <t>26+12</t>
  </si>
  <si>
    <t>722181812</t>
  </si>
  <si>
    <t>Demontáž ochrany potrubí plstěných pásů z trub, průměru do 50 mm</t>
  </si>
  <si>
    <t>1140211011</t>
  </si>
  <si>
    <t>https://podminky.urs.cz/item/CS_URS_2024_02/722181812</t>
  </si>
  <si>
    <t>722190401</t>
  </si>
  <si>
    <t>Zřízení přípojek na potrubí vyvedení a upevnění výpustek do DN 25</t>
  </si>
  <si>
    <t>131840495</t>
  </si>
  <si>
    <t>https://podminky.urs.cz/item/CS_URS_2024_02/722190401</t>
  </si>
  <si>
    <t>2"sprcha</t>
  </si>
  <si>
    <t>722220152</t>
  </si>
  <si>
    <t>Armatury s jedním závitem plastové (PPR) PN 20 (SDR 6) DN 20 x G 1/2"</t>
  </si>
  <si>
    <t>667926056</t>
  </si>
  <si>
    <t>https://podminky.urs.cz/item/CS_URS_2024_02/722220152</t>
  </si>
  <si>
    <t>722220161</t>
  </si>
  <si>
    <t>Armatury s jedním závitem plastové (PPR) PN 20 (SDR 6) DN 20 x G 1/2" (nástěnný komplet)</t>
  </si>
  <si>
    <t>soubor</t>
  </si>
  <si>
    <t>-656234437</t>
  </si>
  <si>
    <t>https://podminky.urs.cz/item/CS_URS_2024_02/722220161</t>
  </si>
  <si>
    <t>1"sprcha</t>
  </si>
  <si>
    <t>722220232</t>
  </si>
  <si>
    <t>Armatury s jedním závitem přechodové tvarovky PPR, PN 20 (SDR 6) s kovovým závitem vnitřním přechodky dGK D 25 x G 3/4"</t>
  </si>
  <si>
    <t>-1154646840</t>
  </si>
  <si>
    <t>https://podminky.urs.cz/item/CS_URS_2024_02/722220232</t>
  </si>
  <si>
    <t>4"k vypoušt. ventilu</t>
  </si>
  <si>
    <t>722224116</t>
  </si>
  <si>
    <t>Armatury s jedním závitem kohouty plnicí a vypouštěcí PN 10 G 3/4"</t>
  </si>
  <si>
    <t>525923087</t>
  </si>
  <si>
    <t>https://podminky.urs.cz/item/CS_URS_2024_02/722224116</t>
  </si>
  <si>
    <t>722240122</t>
  </si>
  <si>
    <t>Armatury z plastických hmot kohouty (PPR) kulové DN 20</t>
  </si>
  <si>
    <t>1710829112</t>
  </si>
  <si>
    <t>https://podminky.urs.cz/item/CS_URS_2024_02/722240122</t>
  </si>
  <si>
    <t>722290234</t>
  </si>
  <si>
    <t>Zkoušky, proplach a desinfekce vodovodního potrubí proplach a desinfekce vodovodního potrubí do DN 80</t>
  </si>
  <si>
    <t>-1732138816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</si>
  <si>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</si>
  <si>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</si>
  <si>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</si>
  <si>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-1233502819</t>
  </si>
  <si>
    <t>https://podminky.urs.cz/item/CS_URS_2024_02/722290246</t>
  </si>
  <si>
    <t>998722121</t>
  </si>
  <si>
    <t>Přesun hmot pro vnitřní vodovod stanovený z hmotnosti přesunovaného materiálu vodorovná dopravní vzdálenost do 50 m ruční (bez užití mechanizace) v objektech výšky do 6 m</t>
  </si>
  <si>
    <t>1756030138</t>
  </si>
  <si>
    <t>https://podminky.urs.cz/item/CS_URS_2024_02/998722121</t>
  </si>
  <si>
    <t>725</t>
  </si>
  <si>
    <t>Zdravotechnika - zařizovací předměty</t>
  </si>
  <si>
    <t>725110814</t>
  </si>
  <si>
    <t>Demontáž klozetů kombi</t>
  </si>
  <si>
    <t>329914173</t>
  </si>
  <si>
    <t>https://podminky.urs.cz/item/CS_URS_2024_02/725110814</t>
  </si>
  <si>
    <t>725112182</t>
  </si>
  <si>
    <t>Zařízení záchodů kombi klozety s úspornou armaturou odpad svislý</t>
  </si>
  <si>
    <t>-1767516204</t>
  </si>
  <si>
    <t>https://podminky.urs.cz/item/CS_URS_2024_02/725112182</t>
  </si>
  <si>
    <t>725121502</t>
  </si>
  <si>
    <t>Pisoárové záchodky keramické bez splachovací nádrže urinál bez odsávání s otvorem pro ventil</t>
  </si>
  <si>
    <t>1331826376</t>
  </si>
  <si>
    <t>https://podminky.urs.cz/item/CS_URS_2024_02/725121502</t>
  </si>
  <si>
    <t>725122813</t>
  </si>
  <si>
    <t>Demontáž pisoárů s nádrží a 1 záchodkem</t>
  </si>
  <si>
    <t>765531719</t>
  </si>
  <si>
    <t>https://podminky.urs.cz/item/CS_URS_2024_02/725122813</t>
  </si>
  <si>
    <t>725210821</t>
  </si>
  <si>
    <t>Demontáž umyvadel bez výtokových armatur umyvadel</t>
  </si>
  <si>
    <t>-890716152</t>
  </si>
  <si>
    <t>https://podminky.urs.cz/item/CS_URS_2024_02/725210821</t>
  </si>
  <si>
    <t>725211602</t>
  </si>
  <si>
    <t>Umyvadla keramická bílá bez výtokových armatur připevněná na stěnu šrouby bez sloupu nebo krytu na sifon, šířka umyvadla 550 mm</t>
  </si>
  <si>
    <t>-2059171861</t>
  </si>
  <si>
    <t>https://podminky.urs.cz/item/CS_URS_2024_02/725211602</t>
  </si>
  <si>
    <t>725241531</t>
  </si>
  <si>
    <t>Sprchové vaničky keramické čtvrtkruhové 800x800 mm</t>
  </si>
  <si>
    <t>-1485132682</t>
  </si>
  <si>
    <t>https://podminky.urs.cz/item/CS_URS_2024_02/725241531</t>
  </si>
  <si>
    <t>725244812</t>
  </si>
  <si>
    <t>Sprchové dveře a zástěny zástěny sprchové rohové čtvrtkruhové rámové se skleněnou výplní tl. 4 a 5 mm dveře posuvné dvoudílné, vstup z oblouku, na vaničku 800x800 mm</t>
  </si>
  <si>
    <t>885281371</t>
  </si>
  <si>
    <t>https://podminky.urs.cz/item/CS_URS_2024_02/725244812</t>
  </si>
  <si>
    <t>725291652</t>
  </si>
  <si>
    <t>Montáž doplňků zařízení koupelen a záchodů dávkovače tekutého mýdla</t>
  </si>
  <si>
    <t>CS ÚRS 2024 01</t>
  </si>
  <si>
    <t>1201497373</t>
  </si>
  <si>
    <t>https://podminky.urs.cz/item/CS_URS_2024_01/725291652</t>
  </si>
  <si>
    <t>55431097</t>
  </si>
  <si>
    <t>dávkovač tekutého mýdla 1,2L</t>
  </si>
  <si>
    <t>-1165935283</t>
  </si>
  <si>
    <t>725291653</t>
  </si>
  <si>
    <t>Montáž doplňků zařízení koupelen a záchodů zásobníku toaletních papírů</t>
  </si>
  <si>
    <t>1820730878</t>
  </si>
  <si>
    <t>https://podminky.urs.cz/item/CS_URS_2024_01/725291653</t>
  </si>
  <si>
    <t>55431091</t>
  </si>
  <si>
    <t>zásobník toaletních papírů nerez D 220mm</t>
  </si>
  <si>
    <t>783062060</t>
  </si>
  <si>
    <t>725291654</t>
  </si>
  <si>
    <t>Montáž doplňků zařízení koupelen a záchodů zásobníku papírových ručníků</t>
  </si>
  <si>
    <t>948752171</t>
  </si>
  <si>
    <t>https://podminky.urs.cz/item/CS_URS_2024_01/725291654</t>
  </si>
  <si>
    <t>55431084</t>
  </si>
  <si>
    <t>zásobník papírových ručníků skládaných nerezové provedení</t>
  </si>
  <si>
    <t>-1779702310</t>
  </si>
  <si>
    <t>725291664</t>
  </si>
  <si>
    <t>Montáž doplňků zařízení koupelen a záchodů štětky závěsné</t>
  </si>
  <si>
    <t>-1424485691</t>
  </si>
  <si>
    <t>https://podminky.urs.cz/item/CS_URS_2024_01/725291664</t>
  </si>
  <si>
    <t>55779012</t>
  </si>
  <si>
    <t>štětka na WC závěsná nebo na podlahu kartáč nylon nerezové záchytné pouzdro lesk</t>
  </si>
  <si>
    <t>1399897962</t>
  </si>
  <si>
    <t>725291666</t>
  </si>
  <si>
    <t>Montáž doplňků zařízení koupelen a záchodů háčku</t>
  </si>
  <si>
    <t>-1751053925</t>
  </si>
  <si>
    <t>https://podminky.urs.cz/item/CS_URS_2024_01/725291666</t>
  </si>
  <si>
    <t>55441011</t>
  </si>
  <si>
    <t>háček koupelnový</t>
  </si>
  <si>
    <t>-1900798639</t>
  </si>
  <si>
    <t>725810811</t>
  </si>
  <si>
    <t>Demontáž výtokových ventilů nástěnných</t>
  </si>
  <si>
    <t>1446582413</t>
  </si>
  <si>
    <t>https://podminky.urs.cz/item/CS_URS_2024_02/725810811</t>
  </si>
  <si>
    <t>725811301</t>
  </si>
  <si>
    <t>Ventily nástěnné samouzavírací s omezenou dobou výtoku tlačné G 1/2" (6 l/min)</t>
  </si>
  <si>
    <t>1443481868</t>
  </si>
  <si>
    <t>https://podminky.urs.cz/item/CS_URS_2024_02/725811301</t>
  </si>
  <si>
    <t>725819401</t>
  </si>
  <si>
    <t>Ventily montáž ventilů ostatních typů rohových s připojovací trubičkou G 1/2"</t>
  </si>
  <si>
    <t>-884501699</t>
  </si>
  <si>
    <t>https://podminky.urs.cz/item/CS_URS_2024_02/725819401</t>
  </si>
  <si>
    <t>55141002</t>
  </si>
  <si>
    <t>ventil kulový rohový s filtrem 1/2"x3/8" s celokovovým kulatým designem</t>
  </si>
  <si>
    <t>1745453871</t>
  </si>
  <si>
    <t>55190005</t>
  </si>
  <si>
    <t>flexi hadice ohebná k baterii D 8x12mm F 1/2"xM10 500mm</t>
  </si>
  <si>
    <t>1934927091</t>
  </si>
  <si>
    <t>55190003</t>
  </si>
  <si>
    <t>flexi hadice ohebná sanitární D 9x13mm FF 1/2" 500mm</t>
  </si>
  <si>
    <t>-748799705</t>
  </si>
  <si>
    <t>725820801</t>
  </si>
  <si>
    <t>Demontáž baterií nástěnných do G 3/4</t>
  </si>
  <si>
    <t>554307552</t>
  </si>
  <si>
    <t>https://podminky.urs.cz/item/CS_URS_2024_02/725820801</t>
  </si>
  <si>
    <t>725822613</t>
  </si>
  <si>
    <t>Baterie umyvadlové stojánkové pákové s výpustí</t>
  </si>
  <si>
    <t>-169901663</t>
  </si>
  <si>
    <t>https://podminky.urs.cz/item/CS_URS_2024_02/725822613</t>
  </si>
  <si>
    <t>725840850</t>
  </si>
  <si>
    <t>Demontáž baterií sprchových diferenciálních do G 3/4 x 1</t>
  </si>
  <si>
    <t>-2093637827</t>
  </si>
  <si>
    <t>https://podminky.urs.cz/item/CS_URS_2024_02/725840850</t>
  </si>
  <si>
    <t>725841312</t>
  </si>
  <si>
    <t>Baterie sprchové nástěnné pákové</t>
  </si>
  <si>
    <t>637996448</t>
  </si>
  <si>
    <t>https://podminky.urs.cz/item/CS_URS_2024_02/725841312</t>
  </si>
  <si>
    <t>725850800</t>
  </si>
  <si>
    <t>Demontáž odpadních ventilů všech připojovacích dimenzí</t>
  </si>
  <si>
    <t>1590676876</t>
  </si>
  <si>
    <t>https://podminky.urs.cz/item/CS_URS_2024_02/725850800</t>
  </si>
  <si>
    <t>725851325</t>
  </si>
  <si>
    <t>Ventily odpadní pro zařizovací předměty umyvadlové bez přepadu G 5/4"</t>
  </si>
  <si>
    <t>-243716131</t>
  </si>
  <si>
    <t>https://podminky.urs.cz/item/CS_URS_2024_02/725851325</t>
  </si>
  <si>
    <t>725860812</t>
  </si>
  <si>
    <t>Demontáž zápachových uzávěrek pro zařizovací předměty dvojitých</t>
  </si>
  <si>
    <t>-1214424239</t>
  </si>
  <si>
    <t>https://podminky.urs.cz/item/CS_URS_2024_02/725860812</t>
  </si>
  <si>
    <t>725861312</t>
  </si>
  <si>
    <t>Zápachové uzávěrky zařizovacích předmětů pro umyvadla podomítkové DN 40/50</t>
  </si>
  <si>
    <t>-1324530673</t>
  </si>
  <si>
    <t>https://podminky.urs.cz/item/CS_URS_2024_02/725861312</t>
  </si>
  <si>
    <t>725865312</t>
  </si>
  <si>
    <t>Zápachové uzávěrky zařizovacích předmětů pro vany sprchových koutů s kulovým kloubem na odtoku DN 40/50 a odpadním ventilem</t>
  </si>
  <si>
    <t>296058837</t>
  </si>
  <si>
    <t>https://podminky.urs.cz/item/CS_URS_2024_02/725865312</t>
  </si>
  <si>
    <t>725865411</t>
  </si>
  <si>
    <t>Zápachové uzávěrky zařizovacích předmětů pro pisoáry DN 32/40</t>
  </si>
  <si>
    <t>703393896</t>
  </si>
  <si>
    <t>https://podminky.urs.cz/item/CS_URS_2024_02/725865411</t>
  </si>
  <si>
    <t>725869101</t>
  </si>
  <si>
    <t>Zápachové uzávěrky zařizovacích předmětů montáž zápachových uzávěrek umyvadlových do DN 40</t>
  </si>
  <si>
    <t>1713268546</t>
  </si>
  <si>
    <t>https://podminky.urs.cz/item/CS_URS_2024_01/725869101</t>
  </si>
  <si>
    <t>1"koupelna - umyvadlo</t>
  </si>
  <si>
    <t>1"pokoj 109 - 1np (použit původní)</t>
  </si>
  <si>
    <t>55162001</t>
  </si>
  <si>
    <t>uzávěrka zápachová umyvadlová s celokovovým kulatým designem DN 32</t>
  </si>
  <si>
    <t>-1749537973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</si>
  <si>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</si>
  <si>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</si>
  <si>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652244245</t>
  </si>
  <si>
    <t>https://podminky.urs.cz/item/CS_URS_2024_02/998725121</t>
  </si>
  <si>
    <t>SO 4 - Elektroinstalace</t>
  </si>
  <si>
    <t xml:space="preserve"> 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</si>
  <si>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</si>
  <si>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</si>
  <si>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</si>
  <si>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</si>
  <si>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</si>
  <si>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</si>
  <si>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</si>
  <si>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</si>
  <si>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 xml:space="preserve">    VRN9 - Ostatní náklady</t>
  </si>
  <si>
    <t>971033141</t>
  </si>
  <si>
    <t>Vybourání otvorů ve zdivu cihelném D do 60 mm na MVC nebo MV tl do 300 mm</t>
  </si>
  <si>
    <t>971033148</t>
  </si>
  <si>
    <t>Vybourání otvorů ve zdivu cihelném D do 150 mm na MVC nebo MV tl do 300 mm</t>
  </si>
  <si>
    <t>973031324</t>
  </si>
  <si>
    <t>Vysekání kapes ve zdivu cihelném na MV nebo MVC pl do 0,10 m2 hl do 150 mm</t>
  </si>
  <si>
    <t>974082212</t>
  </si>
  <si>
    <t>Vysekání rýh pro vodiče v omítce MC stěn š do 30 mm</t>
  </si>
  <si>
    <t>974082214</t>
  </si>
  <si>
    <t>Vysekání rýh pro vodiče v omítce / v podlaze MC š do 70 mm</t>
  </si>
  <si>
    <t>740</t>
  </si>
  <si>
    <t>Elektromontáže - zkoušky a revize</t>
  </si>
  <si>
    <t>740991200</t>
  </si>
  <si>
    <t>Celková prohlídka elektrického rozvodu do 0,2 milionu Kč vč. kontroly a měření 2x napojovacího bodu, přívodu NN, přívod pro TČ</t>
  </si>
  <si>
    <t>742</t>
  </si>
  <si>
    <t>Elektromontáže - rozvodný systém</t>
  </si>
  <si>
    <t>742231100</t>
  </si>
  <si>
    <t>Montáž rozvodné skříně do 50 kg</t>
  </si>
  <si>
    <t>35711615R1</t>
  </si>
  <si>
    <t>Rozvaděč s označením RWC - viz výkr. E-02</t>
  </si>
  <si>
    <t>35711615R2</t>
  </si>
  <si>
    <t>Rozvaděč s označením RTC - viz výkr. E-03</t>
  </si>
  <si>
    <t>74281111R</t>
  </si>
  <si>
    <t>Koordinace s investorem</t>
  </si>
  <si>
    <t>hod</t>
  </si>
  <si>
    <t>743</t>
  </si>
  <si>
    <t>Elektromontáže - hrubá montáž</t>
  </si>
  <si>
    <t>743112115</t>
  </si>
  <si>
    <t>Montáž trubka plastová ohebná D 23 mm uložená pevně</t>
  </si>
  <si>
    <t>345710510R</t>
  </si>
  <si>
    <t>trubka elektroinstalační ohebná EN 500 86-1141 2323/LPE-1 D22,9 mm</t>
  </si>
  <si>
    <t>743112112</t>
  </si>
  <si>
    <t>Montáž trubka plastová ohebná D 13,5 mm uložená pevně</t>
  </si>
  <si>
    <t>345710518R</t>
  </si>
  <si>
    <t>trubka elektroinstalační ohebná EN 500 86-1141 2323/LPE-1 D 13 mm</t>
  </si>
  <si>
    <t>743411111</t>
  </si>
  <si>
    <t>Montáž krabice zapuštěná plastová kruhová typ KU68/2-1902, KO125</t>
  </si>
  <si>
    <t>usks</t>
  </si>
  <si>
    <t>345715110</t>
  </si>
  <si>
    <t>krabice přístrojová instalační KP 68/1</t>
  </si>
  <si>
    <t>345715111</t>
  </si>
  <si>
    <t>krabice přístrojová instalační z PH 1902 vč. víčka</t>
  </si>
  <si>
    <t>345715210</t>
  </si>
  <si>
    <t>krabice univerzální z PH KU 68/2-1903 vč. svorek a víčka</t>
  </si>
  <si>
    <t>743622200</t>
  </si>
  <si>
    <t>Pomocný materiál</t>
  </si>
  <si>
    <t>set</t>
  </si>
  <si>
    <t>354420290</t>
  </si>
  <si>
    <t>Pomocný materiál ( spojovací, označovací, …. )</t>
  </si>
  <si>
    <t>744</t>
  </si>
  <si>
    <t>Elektromontáže - rozvody vodičů měděných</t>
  </si>
  <si>
    <t>744211111</t>
  </si>
  <si>
    <t>Montáž vodič Cu izolovaný sk.1 do 1 kV žíla 0,35 až 6 mm2 do stěny</t>
  </si>
  <si>
    <t>341408260</t>
  </si>
  <si>
    <t>vodič silový s Cu jádrem CY H07 V-U 6 mm2</t>
  </si>
  <si>
    <t>744411220</t>
  </si>
  <si>
    <t>Montáž kabel Cu sk.2 do 1 kV do 0,20 kg pod omítku stěn</t>
  </si>
  <si>
    <t>341110300R</t>
  </si>
  <si>
    <t>kabel silový s Cu jádrem CYKY-J 3x1,5 mm2</t>
  </si>
  <si>
    <t>341110301R</t>
  </si>
  <si>
    <t>kabel silový s Cu jádrem CYKY 3Ax1,5 mm2</t>
  </si>
  <si>
    <t>341110004R</t>
  </si>
  <si>
    <t>kabel silový s Cu jádrem CYKY 2Ax1,5 mm2</t>
  </si>
  <si>
    <t>341110036R</t>
  </si>
  <si>
    <t>kabel silový s Cu jádrem JYTY 3x1,0 mm2</t>
  </si>
  <si>
    <t>744411230</t>
  </si>
  <si>
    <t>Montáž kabel Cu sk.2 do 1 kV do 0,40 kg pod omítku stěn</t>
  </si>
  <si>
    <t>341110380R</t>
  </si>
  <si>
    <t>kabel silový s Cu jádrem CYKY-J 3x2,5 mm2</t>
  </si>
  <si>
    <t>341110380R.1</t>
  </si>
  <si>
    <t>kabel silový s Cu jádrem CYKY-J 5x1,5 mm2</t>
  </si>
  <si>
    <t>341110340R</t>
  </si>
  <si>
    <t>kabel silový s Cu jádrem CYKY-J 5x4,0 mm2</t>
  </si>
  <si>
    <t>746</t>
  </si>
  <si>
    <t>Elektromontáže - soubory pro vodiče</t>
  </si>
  <si>
    <t>746211110</t>
  </si>
  <si>
    <t>Ukončení vodič izolovaný do 2,5mm2 v rozváděči nebo na přístroji</t>
  </si>
  <si>
    <t>746211120</t>
  </si>
  <si>
    <t>Ukončení vodič izolovaný do 6,0mm2 v rozváděči nebo na přístroji</t>
  </si>
  <si>
    <t>21060624</t>
  </si>
  <si>
    <t>SVORKA WAGO 221-415 5x2,5</t>
  </si>
  <si>
    <t>68500231</t>
  </si>
  <si>
    <t>SVORKA ST 5 NA POTRUBI</t>
  </si>
  <si>
    <t>68500240</t>
  </si>
  <si>
    <t>OZNAC.STITEK C.1</t>
  </si>
  <si>
    <t>345723090</t>
  </si>
  <si>
    <t>páska stahovací kabelová VPP 4/280</t>
  </si>
  <si>
    <t>100 kus</t>
  </si>
  <si>
    <t>746591510</t>
  </si>
  <si>
    <t>Montáž pospojení</t>
  </si>
  <si>
    <t>10.255.66</t>
  </si>
  <si>
    <t>Sada hlavního pospojení</t>
  </si>
  <si>
    <t>747</t>
  </si>
  <si>
    <t>Elektromontáže - kompletace rozvodů</t>
  </si>
  <si>
    <t>747111111</t>
  </si>
  <si>
    <t>Montáž vypínač nástěnný 1-jednopólový prostředí obyčejné nebo vlhké</t>
  </si>
  <si>
    <t>345357850R</t>
  </si>
  <si>
    <t>spínač jednopólový 10A IP44 systém - komplet</t>
  </si>
  <si>
    <t>747111082</t>
  </si>
  <si>
    <t>Montáž IR pohybové čidlo 360° / 6m</t>
  </si>
  <si>
    <t>345357804R</t>
  </si>
  <si>
    <t>Pohybové čidlo 360° / 6m / kontakt použitený pro LED</t>
  </si>
  <si>
    <t>747111122</t>
  </si>
  <si>
    <t>Topný kabel do 2kW</t>
  </si>
  <si>
    <t>345357248R</t>
  </si>
  <si>
    <t>Topný kabel na odvodní trubku pro ochranu proti zamrznutí kondenzátu TC 1750W/230V vč. příslušenství</t>
  </si>
  <si>
    <t>74716217R</t>
  </si>
  <si>
    <t>Podružný montážní materiál</t>
  </si>
  <si>
    <t>748</t>
  </si>
  <si>
    <t>Elektromontáže - osvětlovací zařízení a svítidla</t>
  </si>
  <si>
    <t>748121142</t>
  </si>
  <si>
    <t>Montáž svítidlo LED / žárovkové / stropní / nástěnné / přisazené / svěšené do 2 zdrojů</t>
  </si>
  <si>
    <t>34814435R1</t>
  </si>
  <si>
    <t>A - Svítidlo LED 23W / 2750 lm / IP65 přisazené nebo svěšené nebo do rastru 600x600mm</t>
  </si>
  <si>
    <t>96</t>
  </si>
  <si>
    <t>34814435R2</t>
  </si>
  <si>
    <t xml:space="preserve">B - Svítidlo LED 35W / 4200 lm / min IP40  přisazené nebo svěšené nebo do rastru 600x600mm</t>
  </si>
  <si>
    <t>98</t>
  </si>
  <si>
    <t>748121211</t>
  </si>
  <si>
    <t>Montáž svítidlo LED nástěnné / přisazené / svěšené / 1 zdroj</t>
  </si>
  <si>
    <t>100</t>
  </si>
  <si>
    <t>348381000R1</t>
  </si>
  <si>
    <t>N - Svítidlo nouzové LED max 8W / min 1 hod / s piktogramy stropní / nástěnné / svěšené</t>
  </si>
  <si>
    <t>102</t>
  </si>
  <si>
    <t>74899220R</t>
  </si>
  <si>
    <t>zkouška nouzových svítidel</t>
  </si>
  <si>
    <t>104</t>
  </si>
  <si>
    <t>748992300</t>
  </si>
  <si>
    <t>Měření intenzity osvětlení</t>
  </si>
  <si>
    <t>106</t>
  </si>
  <si>
    <t>749</t>
  </si>
  <si>
    <t>Elektromontáže - ostatní práce a konstrukce</t>
  </si>
  <si>
    <t>74991111R</t>
  </si>
  <si>
    <t>Podružný, spojovací, připojovací, kotevní a upevňovací materiál, svorky, závěsy, kabelová oka a - veškeré příslušenství k ochrannému pospojení</t>
  </si>
  <si>
    <t>108</t>
  </si>
  <si>
    <t>071103000</t>
  </si>
  <si>
    <t>práce ve výšce nad 3m</t>
  </si>
  <si>
    <t>112</t>
  </si>
  <si>
    <t>VRN9</t>
  </si>
  <si>
    <t>Ostatní náklady</t>
  </si>
  <si>
    <t>092103001</t>
  </si>
  <si>
    <t>Náklady na zkušební provoz</t>
  </si>
  <si>
    <t>114</t>
  </si>
  <si>
    <t>092103008</t>
  </si>
  <si>
    <t>Staveništní připojení stavby vč. rozvaděče</t>
  </si>
  <si>
    <t>116</t>
  </si>
  <si>
    <t>092100200D</t>
  </si>
  <si>
    <t>Demontáže a úpravy elektroinstalace vč. materiálu</t>
  </si>
  <si>
    <t>-312682198</t>
  </si>
  <si>
    <t>092326575</t>
  </si>
  <si>
    <t>Montáž protipožární ucpávky / manžety vč. certifikace</t>
  </si>
  <si>
    <t>118</t>
  </si>
  <si>
    <t>347226676R</t>
  </si>
  <si>
    <t>Protipožární kabelová ucpávka /manžeta</t>
  </si>
  <si>
    <t>120</t>
  </si>
  <si>
    <t>092100056</t>
  </si>
  <si>
    <t>Likvidace odpadů včetně poplatků</t>
  </si>
  <si>
    <t>kpl</t>
  </si>
  <si>
    <t>122</t>
  </si>
  <si>
    <t>092100008</t>
  </si>
  <si>
    <t>Stavební přípomoce vč. materiálu</t>
  </si>
  <si>
    <t>124</t>
  </si>
  <si>
    <t>SO 5 - Vzduchotechnika</t>
  </si>
  <si>
    <t xml:space="preserve"> Všechny položky v tomto rozpočtu zahrnují náklady přesunu hmot.</t>
  </si>
  <si>
    <t>1 - Technologie - materiál a montáže (dodávka a montáž)</t>
  </si>
  <si>
    <t>2 - Spojovací a montážní materiál (dodávka a montáž)</t>
  </si>
  <si>
    <t xml:space="preserve">3 - Doprava  (dodávka a montáž)</t>
  </si>
  <si>
    <t xml:space="preserve">4 - Zkoušky zařízení   (dodávka a montáž)</t>
  </si>
  <si>
    <t xml:space="preserve">5 -  Stavební přípomoce, konstrukce a ostatní  (dodávka a montáž)</t>
  </si>
  <si>
    <t>Technologie - materiál a montáže (dodávka a montáž)</t>
  </si>
  <si>
    <t>1.1</t>
  </si>
  <si>
    <t>RADIÁLNÍ VENTILÁTOR (100m3/h, 160Pa, 43W, 230V, 50Hz)</t>
  </si>
  <si>
    <t>ks</t>
  </si>
  <si>
    <t>1.2</t>
  </si>
  <si>
    <t>ŽALUZIOVÁ KLAPKA SAMOTÍŽNÁ</t>
  </si>
  <si>
    <t>1.3</t>
  </si>
  <si>
    <t>VZT POTRUBÍ - DN160 A DN100 VČETNĚ TVAROVEK APOD.</t>
  </si>
  <si>
    <t>1.4</t>
  </si>
  <si>
    <t>VÝÚSTEK NÁSTĚNNÝ PRO KRUHOVÉ POTRUBÍ ODVODNÍ</t>
  </si>
  <si>
    <t>1.5</t>
  </si>
  <si>
    <t>VZT POTRUBÍ - DN160 A DN100 T kus</t>
  </si>
  <si>
    <t>1.6</t>
  </si>
  <si>
    <t>VZT POTRUBÍ - DN160 A DN100 ukončení</t>
  </si>
  <si>
    <t>1.7</t>
  </si>
  <si>
    <t>Montáž strojů pro úpravu a dopravu vzduchu (ventilátory) - ustavení na místo, kompletace z více transportních dílů, zhotovení závěsů, případně dalších pomocných podpůrných konstrukcí</t>
  </si>
  <si>
    <t>1.8</t>
  </si>
  <si>
    <t>Montáž výústků zhotovení závěsů, případně dalších pomocných podpůrných konstrukcí</t>
  </si>
  <si>
    <t>1.9</t>
  </si>
  <si>
    <t>Montáž potrubí VZT (pružné uložení všech vzduchovodů na závěsech a konzolách, zajistit při montáži vodivé propojení vzduchovodů z hlediska ochrany před dotykovým napětím, obalení potrubí VZT izolací v místě prostupu stavební konstrukcí, rozteč závěsů pro potrubí max. 3,0 m)</t>
  </si>
  <si>
    <t>bm</t>
  </si>
  <si>
    <t>Spojovací a montážní materiál (dodávka a montáž)</t>
  </si>
  <si>
    <t>2.1</t>
  </si>
  <si>
    <t>Montážní materiál Součástí vzduchotechnických potrubních rozvodů budou veškeré nosné a kotvící konstrukce, ocelové konstrukce s přichycením ke stavebním konstrukcím. Jako závěsný a kotvící materiál budou používány závitové tyče, nosné a závěsné lišty, závěsy tvaru L, Z, ZV, ZP, objímkové závěsy pro kruhová potrubí. Kotvící materiál - hmoždinky pro všechny druhy materiálů (zdivo, beton apod.)</t>
  </si>
  <si>
    <t>Poznámka k položce:_x000d_
Dodávka a montáž</t>
  </si>
  <si>
    <t>2.2</t>
  </si>
  <si>
    <t>Spojovací a doplňkový materiál Šrouby se šestihranou hlavou, matice šestihranné, podložky ploché, podložky vějířové, samovrtné šrouby, trhací nýty. Těsnící akrylátové a silikonové tmely. Samolepící těsnění, samolepící pásky, samosmršťovací utěsňovací pásky. Podkladová rýhovaná pryž. Plsť na obložení potrubí při průchodu stavební konstrukcí. Informační štítky, směru proudění vzduchu, číslo a název vzt zařízení,</t>
  </si>
  <si>
    <t xml:space="preserve">Doprava  (dodávka a montáž)</t>
  </si>
  <si>
    <t>3.1</t>
  </si>
  <si>
    <t>Doprava materiálu na místo stavby</t>
  </si>
  <si>
    <t xml:space="preserve">Zkoušky zařízení   (dodávka a montáž)</t>
  </si>
  <si>
    <t>4.1</t>
  </si>
  <si>
    <t>Seřízení a měření průtoku jednotlivých větví a distribučních elementu na projektované hodnoty, vyhotovení protokolu o zaregulování</t>
  </si>
  <si>
    <t>4.2</t>
  </si>
  <si>
    <t>Měření hladiny hluku ve větraných prostorech a u nejbližšího chráněného objektu, vystavení protokolu o měření</t>
  </si>
  <si>
    <t>4.3</t>
  </si>
  <si>
    <t>Proškolení obsluhy</t>
  </si>
  <si>
    <t>4.4</t>
  </si>
  <si>
    <t>Komplexní zkoušky - 24 h</t>
  </si>
  <si>
    <t>4.5</t>
  </si>
  <si>
    <t>Návrh provozního řádu</t>
  </si>
  <si>
    <t xml:space="preserve"> Stavební přípomoce, konstrukce a ostatní  (dodávka a montáž)</t>
  </si>
  <si>
    <t>5.1</t>
  </si>
  <si>
    <t>Stavební přípomoce - prostupy pro rozvody VZT, osazování mřížek do zdi, zazdívání a začisťování prostupů po montáži VZT potrubí</t>
  </si>
  <si>
    <t>SO 6 - Vytápění</t>
  </si>
  <si>
    <t xml:space="preserve">1 - ZAŘÍZENÍ  (dodávka a montáž)</t>
  </si>
  <si>
    <t xml:space="preserve">2 - ARMATURY  (dodávka a montáž)</t>
  </si>
  <si>
    <t xml:space="preserve">3 - POTRUBÍ  (dodávka a montáž)</t>
  </si>
  <si>
    <t xml:space="preserve">4 - RADIÁTOROVÉ ARMATURY  (dodávka a montáž)</t>
  </si>
  <si>
    <t xml:space="preserve">5 - OTOPNÁ TĚLESA  (dodávka a montáž)</t>
  </si>
  <si>
    <t xml:space="preserve">6 - IZOLACE  (dodávka a montáž)</t>
  </si>
  <si>
    <t xml:space="preserve">7 - OSTATNÍ  (dodávka a montáž)</t>
  </si>
  <si>
    <t>8 - DEMNOTÁŽ</t>
  </si>
  <si>
    <t xml:space="preserve">ZAŘÍZENÍ  (dodávka a montáž)</t>
  </si>
  <si>
    <t xml:space="preserve">Sestava vnitřní a venkovní jednotky TČ - jm. výkon 11,3kw při -7/35°C, topný faktor při2,62 při -7/35°C, akustický výkon 64 dB(A), vestavěný elektrokotel 9 kW, expanzní nídoba 8l, oběhové čerpadlo, bez ohřevu TV </t>
  </si>
  <si>
    <t xml:space="preserve">Poznámka k položce:_x000d_
 referenční výrobek: AIR SPLIT+AIRMODUL SPLIT  10-14 E9</t>
  </si>
  <si>
    <t xml:space="preserve">ARMATURY  (dodávka a montáž)</t>
  </si>
  <si>
    <t>Kulový kohout DN 20</t>
  </si>
  <si>
    <t>Mag. Filtr z uzávěry DN 20</t>
  </si>
  <si>
    <t>2.3</t>
  </si>
  <si>
    <t>Vypouštěcí kulový kohout DN 15</t>
  </si>
  <si>
    <t>2.4</t>
  </si>
  <si>
    <t>Automatický odvdušňovací ventil se zpětnou klapkou DN 15</t>
  </si>
  <si>
    <t xml:space="preserve">POTRUBÍ  (dodávka a montáž)</t>
  </si>
  <si>
    <t>Potrubí Cu včetně tvarovek, fitinek, objímek atd - polotvrdých 15x1</t>
  </si>
  <si>
    <t>3.2</t>
  </si>
  <si>
    <t>Potrubí Cu včetně tvarovek, fitinek, objímek atd - polotvrdých 18x1</t>
  </si>
  <si>
    <t>3.3</t>
  </si>
  <si>
    <t>Potrubí Cu včetně tvarovek, fitinek, objímek atd - polotvrdých 22x1</t>
  </si>
  <si>
    <t>3.4</t>
  </si>
  <si>
    <t>Potrubí Cu včetně tvarovek, fitinek, objímek atd - pro chlad 3/8"</t>
  </si>
  <si>
    <t>3.5</t>
  </si>
  <si>
    <t>Potrubí Cu včetně tvarovek, fitinek, objímek atd - pro chlad 5/8"</t>
  </si>
  <si>
    <t>3.6</t>
  </si>
  <si>
    <t>Tlakové zkoušky potrubí potrubí cu do DN 50</t>
  </si>
  <si>
    <t xml:space="preserve">RADIÁTOROVÉ ARMATURY  (dodávka a montáž)</t>
  </si>
  <si>
    <t>Sestava termostatického ventilu a radiátorového šroubení kapalinová hlavice + rohové šroubení pr VK</t>
  </si>
  <si>
    <t>Sestava termostatického ventilu a radiátorového šroubení kapalinová hlavice + rohové šroubení pro otopné žebříky</t>
  </si>
  <si>
    <t xml:space="preserve">OTOPNÁ TĚLESA  (dodávka a montáž)</t>
  </si>
  <si>
    <t>Desková otopná tělesa VENTIL KOMPAKT 22VK-600/2000</t>
  </si>
  <si>
    <t>5.2</t>
  </si>
  <si>
    <t>Desková otopná tělesa VENTIL KOMPAKT 22VK-900/400</t>
  </si>
  <si>
    <t>5.3</t>
  </si>
  <si>
    <t>Trubkové otopné těleso KLCM 1500.600</t>
  </si>
  <si>
    <t xml:space="preserve">IZOLACE  (dodávka a montáž)</t>
  </si>
  <si>
    <t>6.1</t>
  </si>
  <si>
    <t>Návleková izolace 15/13</t>
  </si>
  <si>
    <t>6.2</t>
  </si>
  <si>
    <t>Návleková izolace 18/13</t>
  </si>
  <si>
    <t>6.3</t>
  </si>
  <si>
    <t>Návleková izolace 22/20</t>
  </si>
  <si>
    <t>6.4</t>
  </si>
  <si>
    <t>Návleková izolace pro chlad 10/13</t>
  </si>
  <si>
    <t>6.5</t>
  </si>
  <si>
    <t>Návleková izolace 16/13</t>
  </si>
  <si>
    <t>6.6</t>
  </si>
  <si>
    <t>Pásky spojky , lepidlo</t>
  </si>
  <si>
    <t xml:space="preserve">OSTATNÍ  (dodávka a montáž)</t>
  </si>
  <si>
    <t>7.1</t>
  </si>
  <si>
    <t>Prostupy a drážky pro potrubí</t>
  </si>
  <si>
    <t>7.2</t>
  </si>
  <si>
    <t>Topná zkouška</t>
  </si>
  <si>
    <t>7.3</t>
  </si>
  <si>
    <t>Zaregulování systému</t>
  </si>
  <si>
    <t>7.4</t>
  </si>
  <si>
    <t>Napuštění systímu včetně odvzdušnění</t>
  </si>
  <si>
    <t>7.5</t>
  </si>
  <si>
    <t>Uvedení do provozu včetně revizí</t>
  </si>
  <si>
    <t>7.6</t>
  </si>
  <si>
    <t>Vnitrostaveništní přemístění do 6m</t>
  </si>
  <si>
    <t>7.7</t>
  </si>
  <si>
    <t>Dodávka, výroba a montáž atypického ocelového antivandalového krytu tepelného čerpadla s výplní z tahokovu včetně povrchové úpravy</t>
  </si>
  <si>
    <t>1007170681</t>
  </si>
  <si>
    <t>Poznámka k položce:_x000d_
Rozměry tepelného čerpadla (š × h × v): 975 × 380 × 1262 mm</t>
  </si>
  <si>
    <t>DEMNOTÁŽ</t>
  </si>
  <si>
    <t>8.1</t>
  </si>
  <si>
    <t>Demontáž potrubí dn DN 50 včetně tvarovek, obímek, izolace</t>
  </si>
  <si>
    <t>8.2</t>
  </si>
  <si>
    <t>Demontáž armatur, čerpadel do DN 50</t>
  </si>
  <si>
    <t>8.3</t>
  </si>
  <si>
    <t>Demontáž radiátorových ventilu a šroubení do DN 25</t>
  </si>
  <si>
    <t>8.4</t>
  </si>
  <si>
    <t>Demontáž otopných těles deskových</t>
  </si>
  <si>
    <t>8.5</t>
  </si>
  <si>
    <t>Vnitrostaveništní přemístění včetně odvozu na skládku odpadů a poplatků za uložení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</si>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</sst>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45002000" TargetMode="External" /><Relationship Id="rId4" Type="http://schemas.openxmlformats.org/officeDocument/2006/relationships/hyperlink" Target="https://podminky.urs.cz/item/CS_URS_2024_02/060001000" TargetMode="External" /><Relationship Id="rId5" Type="http://schemas.openxmlformats.org/officeDocument/2006/relationships/hyperlink" Target="https://podminky.urs.cz/item/CS_URS_2024_02/070001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9991001" TargetMode="External" /><Relationship Id="rId2" Type="http://schemas.openxmlformats.org/officeDocument/2006/relationships/hyperlink" Target="https://podminky.urs.cz/item/CS_URS_2024_02/619991021" TargetMode="External" /><Relationship Id="rId3" Type="http://schemas.openxmlformats.org/officeDocument/2006/relationships/hyperlink" Target="https://podminky.urs.cz/item/CS_URS_2024_02/619995001" TargetMode="External" /><Relationship Id="rId4" Type="http://schemas.openxmlformats.org/officeDocument/2006/relationships/hyperlink" Target="https://podminky.urs.cz/item/CS_URS_2024_02/632451021" TargetMode="External" /><Relationship Id="rId5" Type="http://schemas.openxmlformats.org/officeDocument/2006/relationships/hyperlink" Target="https://podminky.urs.cz/item/CS_URS_2024_02/949101111" TargetMode="External" /><Relationship Id="rId6" Type="http://schemas.openxmlformats.org/officeDocument/2006/relationships/hyperlink" Target="https://podminky.urs.cz/item/CS_URS_2024_02/952901111" TargetMode="External" /><Relationship Id="rId7" Type="http://schemas.openxmlformats.org/officeDocument/2006/relationships/hyperlink" Target="https://podminky.urs.cz/item/CS_URS_2024_02/968062356" TargetMode="External" /><Relationship Id="rId8" Type="http://schemas.openxmlformats.org/officeDocument/2006/relationships/hyperlink" Target="https://podminky.urs.cz/item/CS_URS_2024_02/968062357" TargetMode="External" /><Relationship Id="rId9" Type="http://schemas.openxmlformats.org/officeDocument/2006/relationships/hyperlink" Target="https://podminky.urs.cz/item/CS_URS_2024_02/997013211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804" TargetMode="External" /><Relationship Id="rId13" Type="http://schemas.openxmlformats.org/officeDocument/2006/relationships/hyperlink" Target="https://podminky.urs.cz/item/CS_URS_2024_02/997013811" TargetMode="External" /><Relationship Id="rId14" Type="http://schemas.openxmlformats.org/officeDocument/2006/relationships/hyperlink" Target="https://podminky.urs.cz/item/CS_URS_2024_02/998012101" TargetMode="External" /><Relationship Id="rId15" Type="http://schemas.openxmlformats.org/officeDocument/2006/relationships/hyperlink" Target="https://podminky.urs.cz/item/CS_URS_2024_02/763121811" TargetMode="External" /><Relationship Id="rId16" Type="http://schemas.openxmlformats.org/officeDocument/2006/relationships/hyperlink" Target="https://podminky.urs.cz/item/CS_URS_2024_02/764002851" TargetMode="External" /><Relationship Id="rId17" Type="http://schemas.openxmlformats.org/officeDocument/2006/relationships/hyperlink" Target="https://podminky.urs.cz/item/CS_URS_2024_02/764216645" TargetMode="External" /><Relationship Id="rId18" Type="http://schemas.openxmlformats.org/officeDocument/2006/relationships/hyperlink" Target="https://podminky.urs.cz/item/CS_URS_2024_02/764216665" TargetMode="External" /><Relationship Id="rId19" Type="http://schemas.openxmlformats.org/officeDocument/2006/relationships/hyperlink" Target="https://podminky.urs.cz/item/CS_URS_2024_02/998764121" TargetMode="External" /><Relationship Id="rId20" Type="http://schemas.openxmlformats.org/officeDocument/2006/relationships/hyperlink" Target="https://podminky.urs.cz/item/CS_URS_2024_02/766691811" TargetMode="External" /><Relationship Id="rId21" Type="http://schemas.openxmlformats.org/officeDocument/2006/relationships/hyperlink" Target="https://podminky.urs.cz/item/CS_URS_2024_02/766694116" TargetMode="External" /><Relationship Id="rId22" Type="http://schemas.openxmlformats.org/officeDocument/2006/relationships/hyperlink" Target="https://podminky.urs.cz/item/CS_URS_2024_02/998766121" TargetMode="External" /><Relationship Id="rId23" Type="http://schemas.openxmlformats.org/officeDocument/2006/relationships/hyperlink" Target="https://podminky.urs.cz/item/CS_URS_2024_02/767620353" TargetMode="External" /><Relationship Id="rId24" Type="http://schemas.openxmlformats.org/officeDocument/2006/relationships/hyperlink" Target="https://podminky.urs.cz/item/CS_URS_2024_02/767620354" TargetMode="External" /><Relationship Id="rId25" Type="http://schemas.openxmlformats.org/officeDocument/2006/relationships/hyperlink" Target="https://podminky.urs.cz/item/CS_URS_2024_02/767627310" TargetMode="External" /><Relationship Id="rId26" Type="http://schemas.openxmlformats.org/officeDocument/2006/relationships/hyperlink" Target="https://podminky.urs.cz/item/CS_URS_2024_02/998767121" TargetMode="External" /><Relationship Id="rId27" Type="http://schemas.openxmlformats.org/officeDocument/2006/relationships/hyperlink" Target="https://podminky.urs.cz/item/CS_URS_2024_02/786626121" TargetMode="External" /><Relationship Id="rId28" Type="http://schemas.openxmlformats.org/officeDocument/2006/relationships/hyperlink" Target="https://podminky.urs.cz/item/CS_URS_2024_02/998786121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1131121" TargetMode="External" /><Relationship Id="rId2" Type="http://schemas.openxmlformats.org/officeDocument/2006/relationships/hyperlink" Target="https://podminky.urs.cz/item/CS_URS_2024_02/611325418" TargetMode="External" /><Relationship Id="rId3" Type="http://schemas.openxmlformats.org/officeDocument/2006/relationships/hyperlink" Target="https://podminky.urs.cz/item/CS_URS_2024_02/611325453" TargetMode="External" /><Relationship Id="rId4" Type="http://schemas.openxmlformats.org/officeDocument/2006/relationships/hyperlink" Target="https://podminky.urs.cz/item/CS_URS_2024_02/612131121" TargetMode="External" /><Relationship Id="rId5" Type="http://schemas.openxmlformats.org/officeDocument/2006/relationships/hyperlink" Target="https://podminky.urs.cz/item/CS_URS_2024_02/612135001" TargetMode="External" /><Relationship Id="rId6" Type="http://schemas.openxmlformats.org/officeDocument/2006/relationships/hyperlink" Target="https://podminky.urs.cz/item/CS_URS_2024_02/612135091" TargetMode="External" /><Relationship Id="rId7" Type="http://schemas.openxmlformats.org/officeDocument/2006/relationships/hyperlink" Target="https://podminky.urs.cz/item/CS_URS_2024_02/612325419" TargetMode="External" /><Relationship Id="rId8" Type="http://schemas.openxmlformats.org/officeDocument/2006/relationships/hyperlink" Target="https://podminky.urs.cz/item/CS_URS_2024_02/612325453" TargetMode="External" /><Relationship Id="rId9" Type="http://schemas.openxmlformats.org/officeDocument/2006/relationships/hyperlink" Target="https://podminky.urs.cz/item/CS_URS_2024_02/619991001" TargetMode="External" /><Relationship Id="rId10" Type="http://schemas.openxmlformats.org/officeDocument/2006/relationships/hyperlink" Target="https://podminky.urs.cz/item/CS_URS_2024_02/619991005" TargetMode="External" /><Relationship Id="rId11" Type="http://schemas.openxmlformats.org/officeDocument/2006/relationships/hyperlink" Target="https://podminky.urs.cz/item/CS_URS_2024_02/619991021" TargetMode="External" /><Relationship Id="rId12" Type="http://schemas.openxmlformats.org/officeDocument/2006/relationships/hyperlink" Target="https://podminky.urs.cz/item/CS_URS_2024_02/619995001" TargetMode="External" /><Relationship Id="rId13" Type="http://schemas.openxmlformats.org/officeDocument/2006/relationships/hyperlink" Target="https://podminky.urs.cz/item/CS_URS_2024_02/632451021" TargetMode="External" /><Relationship Id="rId14" Type="http://schemas.openxmlformats.org/officeDocument/2006/relationships/hyperlink" Target="https://podminky.urs.cz/item/CS_URS_2024_02/642944121" TargetMode="External" /><Relationship Id="rId15" Type="http://schemas.openxmlformats.org/officeDocument/2006/relationships/hyperlink" Target="https://podminky.urs.cz/item/CS_URS_2024_02/949101111" TargetMode="External" /><Relationship Id="rId16" Type="http://schemas.openxmlformats.org/officeDocument/2006/relationships/hyperlink" Target="https://podminky.urs.cz/item/CS_URS_2024_02/952901111" TargetMode="External" /><Relationship Id="rId17" Type="http://schemas.openxmlformats.org/officeDocument/2006/relationships/hyperlink" Target="https://podminky.urs.cz/item/CS_URS_2024_02/962031132" TargetMode="External" /><Relationship Id="rId18" Type="http://schemas.openxmlformats.org/officeDocument/2006/relationships/hyperlink" Target="https://podminky.urs.cz/item/CS_URS_2024_02/962031133" TargetMode="External" /><Relationship Id="rId19" Type="http://schemas.openxmlformats.org/officeDocument/2006/relationships/hyperlink" Target="https://podminky.urs.cz/item/CS_URS_2024_02/962032230" TargetMode="External" /><Relationship Id="rId20" Type="http://schemas.openxmlformats.org/officeDocument/2006/relationships/hyperlink" Target="https://podminky.urs.cz/item/CS_URS_2024_02/967031733" TargetMode="External" /><Relationship Id="rId21" Type="http://schemas.openxmlformats.org/officeDocument/2006/relationships/hyperlink" Target="https://podminky.urs.cz/item/CS_URS_2024_02/968062354" TargetMode="External" /><Relationship Id="rId22" Type="http://schemas.openxmlformats.org/officeDocument/2006/relationships/hyperlink" Target="https://podminky.urs.cz/item/CS_URS_2024_02/968072455" TargetMode="External" /><Relationship Id="rId23" Type="http://schemas.openxmlformats.org/officeDocument/2006/relationships/hyperlink" Target="https://podminky.urs.cz/item/CS_URS_2024_02/978011161" TargetMode="External" /><Relationship Id="rId24" Type="http://schemas.openxmlformats.org/officeDocument/2006/relationships/hyperlink" Target="https://podminky.urs.cz/item/CS_URS_2024_02/978013161" TargetMode="External" /><Relationship Id="rId25" Type="http://schemas.openxmlformats.org/officeDocument/2006/relationships/hyperlink" Target="https://podminky.urs.cz/item/CS_URS_2024_02/997013211" TargetMode="External" /><Relationship Id="rId26" Type="http://schemas.openxmlformats.org/officeDocument/2006/relationships/hyperlink" Target="https://podminky.urs.cz/item/CS_URS_2024_02/997013501" TargetMode="External" /><Relationship Id="rId27" Type="http://schemas.openxmlformats.org/officeDocument/2006/relationships/hyperlink" Target="https://podminky.urs.cz/item/CS_URS_2024_02/997013509" TargetMode="External" /><Relationship Id="rId28" Type="http://schemas.openxmlformats.org/officeDocument/2006/relationships/hyperlink" Target="https://podminky.urs.cz/item/CS_URS_2024_02/997013631" TargetMode="External" /><Relationship Id="rId29" Type="http://schemas.openxmlformats.org/officeDocument/2006/relationships/hyperlink" Target="https://podminky.urs.cz/item/CS_URS_2024_02/998012101" TargetMode="External" /><Relationship Id="rId30" Type="http://schemas.openxmlformats.org/officeDocument/2006/relationships/hyperlink" Target="https://podminky.urs.cz/item/CS_URS_2024_02/763111431" TargetMode="External" /><Relationship Id="rId31" Type="http://schemas.openxmlformats.org/officeDocument/2006/relationships/hyperlink" Target="https://podminky.urs.cz/item/CS_URS_2024_02/763111718" TargetMode="External" /><Relationship Id="rId32" Type="http://schemas.openxmlformats.org/officeDocument/2006/relationships/hyperlink" Target="https://podminky.urs.cz/item/CS_URS_2024_02/763111720" TargetMode="External" /><Relationship Id="rId33" Type="http://schemas.openxmlformats.org/officeDocument/2006/relationships/hyperlink" Target="https://podminky.urs.cz/item/CS_URS_2024_02/763121590" TargetMode="External" /><Relationship Id="rId34" Type="http://schemas.openxmlformats.org/officeDocument/2006/relationships/hyperlink" Target="https://podminky.urs.cz/item/CS_URS_2024_02/763181311" TargetMode="External" /><Relationship Id="rId35" Type="http://schemas.openxmlformats.org/officeDocument/2006/relationships/hyperlink" Target="https://podminky.urs.cz/item/CS_URS_2024_02/763411111" TargetMode="External" /><Relationship Id="rId36" Type="http://schemas.openxmlformats.org/officeDocument/2006/relationships/hyperlink" Target="https://podminky.urs.cz/item/CS_URS_2024_02/763411121" TargetMode="External" /><Relationship Id="rId37" Type="http://schemas.openxmlformats.org/officeDocument/2006/relationships/hyperlink" Target="https://podminky.urs.cz/item/CS_URS_2024_02/763411211" TargetMode="External" /><Relationship Id="rId38" Type="http://schemas.openxmlformats.org/officeDocument/2006/relationships/hyperlink" Target="https://podminky.urs.cz/item/CS_URS_2024_02/998763331" TargetMode="External" /><Relationship Id="rId39" Type="http://schemas.openxmlformats.org/officeDocument/2006/relationships/hyperlink" Target="https://podminky.urs.cz/item/CS_URS_2024_02/764002851" TargetMode="External" /><Relationship Id="rId40" Type="http://schemas.openxmlformats.org/officeDocument/2006/relationships/hyperlink" Target="https://podminky.urs.cz/item/CS_URS_2024_02/764216645" TargetMode="External" /><Relationship Id="rId41" Type="http://schemas.openxmlformats.org/officeDocument/2006/relationships/hyperlink" Target="https://podminky.urs.cz/item/CS_URS_2024_02/764216665" TargetMode="External" /><Relationship Id="rId42" Type="http://schemas.openxmlformats.org/officeDocument/2006/relationships/hyperlink" Target="https://podminky.urs.cz/item/CS_URS_2024_02/998764121" TargetMode="External" /><Relationship Id="rId43" Type="http://schemas.openxmlformats.org/officeDocument/2006/relationships/hyperlink" Target="https://podminky.urs.cz/item/CS_URS_2024_02/766660001" TargetMode="External" /><Relationship Id="rId44" Type="http://schemas.openxmlformats.org/officeDocument/2006/relationships/hyperlink" Target="https://podminky.urs.cz/item/CS_URS_2024_02/766694116" TargetMode="External" /><Relationship Id="rId45" Type="http://schemas.openxmlformats.org/officeDocument/2006/relationships/hyperlink" Target="https://podminky.urs.cz/item/CS_URS_2024_02/998766121" TargetMode="External" /><Relationship Id="rId46" Type="http://schemas.openxmlformats.org/officeDocument/2006/relationships/hyperlink" Target="https://podminky.urs.cz/item/CS_URS_2024_02/767620352" TargetMode="External" /><Relationship Id="rId47" Type="http://schemas.openxmlformats.org/officeDocument/2006/relationships/hyperlink" Target="https://podminky.urs.cz/item/CS_URS_2024_02/767627310" TargetMode="External" /><Relationship Id="rId48" Type="http://schemas.openxmlformats.org/officeDocument/2006/relationships/hyperlink" Target="https://podminky.urs.cz/item/CS_URS_2024_02/767996801" TargetMode="External" /><Relationship Id="rId49" Type="http://schemas.openxmlformats.org/officeDocument/2006/relationships/hyperlink" Target="https://podminky.urs.cz/item/CS_URS_2024_02/998767121" TargetMode="External" /><Relationship Id="rId50" Type="http://schemas.openxmlformats.org/officeDocument/2006/relationships/hyperlink" Target="https://podminky.urs.cz/item/CS_URS_2024_02/771111011" TargetMode="External" /><Relationship Id="rId51" Type="http://schemas.openxmlformats.org/officeDocument/2006/relationships/hyperlink" Target="https://podminky.urs.cz/item/CS_URS_2024_02/771121011" TargetMode="External" /><Relationship Id="rId52" Type="http://schemas.openxmlformats.org/officeDocument/2006/relationships/hyperlink" Target="https://podminky.urs.cz/item/CS_URS_2024_02/771121026" TargetMode="External" /><Relationship Id="rId53" Type="http://schemas.openxmlformats.org/officeDocument/2006/relationships/hyperlink" Target="https://podminky.urs.cz/item/CS_URS_2024_02/771151011" TargetMode="External" /><Relationship Id="rId54" Type="http://schemas.openxmlformats.org/officeDocument/2006/relationships/hyperlink" Target="https://podminky.urs.cz/item/CS_URS_2024_02/771161021" TargetMode="External" /><Relationship Id="rId55" Type="http://schemas.openxmlformats.org/officeDocument/2006/relationships/hyperlink" Target="https://podminky.urs.cz/item/CS_URS_2024_02/771571810" TargetMode="External" /><Relationship Id="rId56" Type="http://schemas.openxmlformats.org/officeDocument/2006/relationships/hyperlink" Target="https://podminky.urs.cz/item/CS_URS_2024_02/771574416" TargetMode="External" /><Relationship Id="rId57" Type="http://schemas.openxmlformats.org/officeDocument/2006/relationships/hyperlink" Target="https://podminky.urs.cz/item/CS_URS_2024_02/771591112" TargetMode="External" /><Relationship Id="rId58" Type="http://schemas.openxmlformats.org/officeDocument/2006/relationships/hyperlink" Target="https://podminky.urs.cz/item/CS_URS_2024_02/771591115" TargetMode="External" /><Relationship Id="rId59" Type="http://schemas.openxmlformats.org/officeDocument/2006/relationships/hyperlink" Target="https://podminky.urs.cz/item/CS_URS_2024_02/771591264" TargetMode="External" /><Relationship Id="rId60" Type="http://schemas.openxmlformats.org/officeDocument/2006/relationships/hyperlink" Target="https://podminky.urs.cz/item/CS_URS_2024_02/771592011" TargetMode="External" /><Relationship Id="rId61" Type="http://schemas.openxmlformats.org/officeDocument/2006/relationships/hyperlink" Target="https://podminky.urs.cz/item/CS_URS_2024_02/998771121" TargetMode="External" /><Relationship Id="rId62" Type="http://schemas.openxmlformats.org/officeDocument/2006/relationships/hyperlink" Target="https://podminky.urs.cz/item/CS_URS_2024_02/781111011" TargetMode="External" /><Relationship Id="rId63" Type="http://schemas.openxmlformats.org/officeDocument/2006/relationships/hyperlink" Target="https://podminky.urs.cz/item/CS_URS_2024_02/781121011" TargetMode="External" /><Relationship Id="rId64" Type="http://schemas.openxmlformats.org/officeDocument/2006/relationships/hyperlink" Target="https://podminky.urs.cz/item/CS_URS_2024_02/781131112" TargetMode="External" /><Relationship Id="rId65" Type="http://schemas.openxmlformats.org/officeDocument/2006/relationships/hyperlink" Target="https://podminky.urs.cz/item/CS_URS_2024_02/781471810" TargetMode="External" /><Relationship Id="rId66" Type="http://schemas.openxmlformats.org/officeDocument/2006/relationships/hyperlink" Target="https://podminky.urs.cz/item/CS_URS_2024_02/781472216" TargetMode="External" /><Relationship Id="rId67" Type="http://schemas.openxmlformats.org/officeDocument/2006/relationships/hyperlink" Target="https://podminky.urs.cz/item/CS_URS_2024_02/781492211" TargetMode="External" /><Relationship Id="rId68" Type="http://schemas.openxmlformats.org/officeDocument/2006/relationships/hyperlink" Target="https://podminky.urs.cz/item/CS_URS_2024_02/781492251" TargetMode="External" /><Relationship Id="rId69" Type="http://schemas.openxmlformats.org/officeDocument/2006/relationships/hyperlink" Target="https://podminky.urs.cz/item/CS_URS_2024_02/781495141" TargetMode="External" /><Relationship Id="rId70" Type="http://schemas.openxmlformats.org/officeDocument/2006/relationships/hyperlink" Target="https://podminky.urs.cz/item/CS_URS_2024_02/781495142" TargetMode="External" /><Relationship Id="rId71" Type="http://schemas.openxmlformats.org/officeDocument/2006/relationships/hyperlink" Target="https://podminky.urs.cz/item/CS_URS_2024_02/781495143" TargetMode="External" /><Relationship Id="rId72" Type="http://schemas.openxmlformats.org/officeDocument/2006/relationships/hyperlink" Target="https://podminky.urs.cz/item/CS_URS_2024_02/78149521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784111001" TargetMode="External" /><Relationship Id="rId75" Type="http://schemas.openxmlformats.org/officeDocument/2006/relationships/hyperlink" Target="https://podminky.urs.cz/item/CS_URS_2024_02/784121001" TargetMode="External" /><Relationship Id="rId76" Type="http://schemas.openxmlformats.org/officeDocument/2006/relationships/hyperlink" Target="https://podminky.urs.cz/item/CS_URS_2024_02/784121011" TargetMode="External" /><Relationship Id="rId77" Type="http://schemas.openxmlformats.org/officeDocument/2006/relationships/hyperlink" Target="https://podminky.urs.cz/item/CS_URS_2024_02/784181102" TargetMode="External" /><Relationship Id="rId78" Type="http://schemas.openxmlformats.org/officeDocument/2006/relationships/hyperlink" Target="https://podminky.urs.cz/item/CS_URS_2024_02/784221101" TargetMode="External" /><Relationship Id="rId79" Type="http://schemas.openxmlformats.org/officeDocument/2006/relationships/hyperlink" Target="https://podminky.urs.cz/item/CS_URS_2024_02/784221155" TargetMode="External" /><Relationship Id="rId80" Type="http://schemas.openxmlformats.org/officeDocument/2006/relationships/hyperlink" Target="https://podminky.urs.cz/item/CS_URS_2024_02/786626121" TargetMode="External" /><Relationship Id="rId8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5101" TargetMode="External" /><Relationship Id="rId2" Type="http://schemas.openxmlformats.org/officeDocument/2006/relationships/hyperlink" Target="https://podminky.urs.cz/item/CS_URS_2024_02/612325111" TargetMode="External" /><Relationship Id="rId3" Type="http://schemas.openxmlformats.org/officeDocument/2006/relationships/hyperlink" Target="https://podminky.urs.cz/item/CS_URS_2024_02/631312141" TargetMode="External" /><Relationship Id="rId4" Type="http://schemas.openxmlformats.org/officeDocument/2006/relationships/hyperlink" Target="https://podminky.urs.cz/item/CS_URS_2024_02/974031132" TargetMode="External" /><Relationship Id="rId5" Type="http://schemas.openxmlformats.org/officeDocument/2006/relationships/hyperlink" Target="https://podminky.urs.cz/item/CS_URS_2024_02/974031134" TargetMode="External" /><Relationship Id="rId6" Type="http://schemas.openxmlformats.org/officeDocument/2006/relationships/hyperlink" Target="https://podminky.urs.cz/item/CS_URS_2024_02/974031153" TargetMode="External" /><Relationship Id="rId7" Type="http://schemas.openxmlformats.org/officeDocument/2006/relationships/hyperlink" Target="https://podminky.urs.cz/item/CS_URS_2024_02/974042553" TargetMode="External" /><Relationship Id="rId8" Type="http://schemas.openxmlformats.org/officeDocument/2006/relationships/hyperlink" Target="https://podminky.urs.cz/item/CS_URS_2024_02/974042567" TargetMode="External" /><Relationship Id="rId9" Type="http://schemas.openxmlformats.org/officeDocument/2006/relationships/hyperlink" Target="https://podminky.urs.cz/item/CS_URS_2024_02/997013211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01" TargetMode="External" /><Relationship Id="rId13" Type="http://schemas.openxmlformats.org/officeDocument/2006/relationships/hyperlink" Target="https://podminky.urs.cz/item/CS_URS_2024_02/997013603" TargetMode="External" /><Relationship Id="rId14" Type="http://schemas.openxmlformats.org/officeDocument/2006/relationships/hyperlink" Target="https://podminky.urs.cz/item/CS_URS_2024_02/997013607" TargetMode="External" /><Relationship Id="rId15" Type="http://schemas.openxmlformats.org/officeDocument/2006/relationships/hyperlink" Target="https://podminky.urs.cz/item/CS_URS_2024_02/997013813" TargetMode="External" /><Relationship Id="rId16" Type="http://schemas.openxmlformats.org/officeDocument/2006/relationships/hyperlink" Target="https://podminky.urs.cz/item/CS_URS_2024_02/998018001" TargetMode="External" /><Relationship Id="rId17" Type="http://schemas.openxmlformats.org/officeDocument/2006/relationships/hyperlink" Target="https://podminky.urs.cz/item/CS_URS_2024_02/721171803" TargetMode="External" /><Relationship Id="rId18" Type="http://schemas.openxmlformats.org/officeDocument/2006/relationships/hyperlink" Target="https://podminky.urs.cz/item/CS_URS_2024_02/721171808" TargetMode="External" /><Relationship Id="rId19" Type="http://schemas.openxmlformats.org/officeDocument/2006/relationships/hyperlink" Target="https://podminky.urs.cz/item/CS_URS_2024_02/721174042" TargetMode="External" /><Relationship Id="rId20" Type="http://schemas.openxmlformats.org/officeDocument/2006/relationships/hyperlink" Target="https://podminky.urs.cz/item/CS_URS_2024_02/721174043" TargetMode="External" /><Relationship Id="rId21" Type="http://schemas.openxmlformats.org/officeDocument/2006/relationships/hyperlink" Target="https://podminky.urs.cz/item/CS_URS_2024_02/721174044" TargetMode="External" /><Relationship Id="rId22" Type="http://schemas.openxmlformats.org/officeDocument/2006/relationships/hyperlink" Target="https://podminky.urs.cz/item/CS_URS_2024_02/721174045" TargetMode="External" /><Relationship Id="rId23" Type="http://schemas.openxmlformats.org/officeDocument/2006/relationships/hyperlink" Target="https://podminky.urs.cz/item/CS_URS_2024_02/721194104" TargetMode="External" /><Relationship Id="rId24" Type="http://schemas.openxmlformats.org/officeDocument/2006/relationships/hyperlink" Target="https://podminky.urs.cz/item/CS_URS_2024_02/721194105" TargetMode="External" /><Relationship Id="rId25" Type="http://schemas.openxmlformats.org/officeDocument/2006/relationships/hyperlink" Target="https://podminky.urs.cz/item/CS_URS_2024_02/721194107" TargetMode="External" /><Relationship Id="rId26" Type="http://schemas.openxmlformats.org/officeDocument/2006/relationships/hyperlink" Target="https://podminky.urs.cz/item/CS_URS_2024_02/721194109" TargetMode="External" /><Relationship Id="rId27" Type="http://schemas.openxmlformats.org/officeDocument/2006/relationships/hyperlink" Target="https://podminky.urs.cz/item/CS_URS_2024_02/721210814" TargetMode="External" /><Relationship Id="rId28" Type="http://schemas.openxmlformats.org/officeDocument/2006/relationships/hyperlink" Target="https://podminky.urs.cz/item/CS_URS_2024_02/721211401" TargetMode="External" /><Relationship Id="rId29" Type="http://schemas.openxmlformats.org/officeDocument/2006/relationships/hyperlink" Target="https://podminky.urs.cz/item/CS_URS_2024_02/721274121" TargetMode="External" /><Relationship Id="rId30" Type="http://schemas.openxmlformats.org/officeDocument/2006/relationships/hyperlink" Target="https://podminky.urs.cz/item/CS_URS_2024_02/721290111" TargetMode="External" /><Relationship Id="rId31" Type="http://schemas.openxmlformats.org/officeDocument/2006/relationships/hyperlink" Target="https://podminky.urs.cz/item/CS_URS_2024_02/998721121" TargetMode="External" /><Relationship Id="rId32" Type="http://schemas.openxmlformats.org/officeDocument/2006/relationships/hyperlink" Target="https://podminky.urs.cz/item/CS_URS_2024_02/722170801" TargetMode="External" /><Relationship Id="rId33" Type="http://schemas.openxmlformats.org/officeDocument/2006/relationships/hyperlink" Target="https://podminky.urs.cz/item/CS_URS_2024_02/722174022" TargetMode="External" /><Relationship Id="rId34" Type="http://schemas.openxmlformats.org/officeDocument/2006/relationships/hyperlink" Target="https://podminky.urs.cz/item/CS_URS_2024_02/722174023" TargetMode="External" /><Relationship Id="rId35" Type="http://schemas.openxmlformats.org/officeDocument/2006/relationships/hyperlink" Target="https://podminky.urs.cz/item/CS_URS_2024_02/722181241" TargetMode="External" /><Relationship Id="rId36" Type="http://schemas.openxmlformats.org/officeDocument/2006/relationships/hyperlink" Target="https://podminky.urs.cz/item/CS_URS_2024_02/722181812" TargetMode="External" /><Relationship Id="rId37" Type="http://schemas.openxmlformats.org/officeDocument/2006/relationships/hyperlink" Target="https://podminky.urs.cz/item/CS_URS_2024_02/722190401" TargetMode="External" /><Relationship Id="rId38" Type="http://schemas.openxmlformats.org/officeDocument/2006/relationships/hyperlink" Target="https://podminky.urs.cz/item/CS_URS_2024_02/722220152" TargetMode="External" /><Relationship Id="rId39" Type="http://schemas.openxmlformats.org/officeDocument/2006/relationships/hyperlink" Target="https://podminky.urs.cz/item/CS_URS_2024_02/722220161" TargetMode="External" /><Relationship Id="rId40" Type="http://schemas.openxmlformats.org/officeDocument/2006/relationships/hyperlink" Target="https://podminky.urs.cz/item/CS_URS_2024_02/722220232" TargetMode="External" /><Relationship Id="rId41" Type="http://schemas.openxmlformats.org/officeDocument/2006/relationships/hyperlink" Target="https://podminky.urs.cz/item/CS_URS_2024_02/722224116" TargetMode="External" /><Relationship Id="rId42" Type="http://schemas.openxmlformats.org/officeDocument/2006/relationships/hyperlink" Target="https://podminky.urs.cz/item/CS_URS_2024_02/722240122" TargetMode="External" /><Relationship Id="rId43" Type="http://schemas.openxmlformats.org/officeDocument/2006/relationships/hyperlink" Target="https://podminky.urs.cz/item/CS_URS_2024_02/722290234" TargetMode="External" /><Relationship Id="rId44" Type="http://schemas.openxmlformats.org/officeDocument/2006/relationships/hyperlink" Target="https://podminky.urs.cz/item/CS_URS_2024_02/722290246" TargetMode="External" /><Relationship Id="rId45" Type="http://schemas.openxmlformats.org/officeDocument/2006/relationships/hyperlink" Target="https://podminky.urs.cz/item/CS_URS_2024_02/998722121" TargetMode="External" /><Relationship Id="rId46" Type="http://schemas.openxmlformats.org/officeDocument/2006/relationships/hyperlink" Target="https://podminky.urs.cz/item/CS_URS_2024_02/725110814" TargetMode="External" /><Relationship Id="rId47" Type="http://schemas.openxmlformats.org/officeDocument/2006/relationships/hyperlink" Target="https://podminky.urs.cz/item/CS_URS_2024_02/725112182" TargetMode="External" /><Relationship Id="rId48" Type="http://schemas.openxmlformats.org/officeDocument/2006/relationships/hyperlink" Target="https://podminky.urs.cz/item/CS_URS_2024_02/725121502" TargetMode="External" /><Relationship Id="rId49" Type="http://schemas.openxmlformats.org/officeDocument/2006/relationships/hyperlink" Target="https://podminky.urs.cz/item/CS_URS_2024_02/725122813" TargetMode="External" /><Relationship Id="rId50" Type="http://schemas.openxmlformats.org/officeDocument/2006/relationships/hyperlink" Target="https://podminky.urs.cz/item/CS_URS_2024_02/725210821" TargetMode="External" /><Relationship Id="rId51" Type="http://schemas.openxmlformats.org/officeDocument/2006/relationships/hyperlink" Target="https://podminky.urs.cz/item/CS_URS_2024_02/725211602" TargetMode="External" /><Relationship Id="rId52" Type="http://schemas.openxmlformats.org/officeDocument/2006/relationships/hyperlink" Target="https://podminky.urs.cz/item/CS_URS_2024_02/725241531" TargetMode="External" /><Relationship Id="rId53" Type="http://schemas.openxmlformats.org/officeDocument/2006/relationships/hyperlink" Target="https://podminky.urs.cz/item/CS_URS_2024_02/725244812" TargetMode="External" /><Relationship Id="rId54" Type="http://schemas.openxmlformats.org/officeDocument/2006/relationships/hyperlink" Target="https://podminky.urs.cz/item/CS_URS_2024_01/725291652" TargetMode="External" /><Relationship Id="rId55" Type="http://schemas.openxmlformats.org/officeDocument/2006/relationships/hyperlink" Target="https://podminky.urs.cz/item/CS_URS_2024_01/725291653" TargetMode="External" /><Relationship Id="rId56" Type="http://schemas.openxmlformats.org/officeDocument/2006/relationships/hyperlink" Target="https://podminky.urs.cz/item/CS_URS_2024_01/725291654" TargetMode="External" /><Relationship Id="rId57" Type="http://schemas.openxmlformats.org/officeDocument/2006/relationships/hyperlink" Target="https://podminky.urs.cz/item/CS_URS_2024_01/725291664" TargetMode="External" /><Relationship Id="rId58" Type="http://schemas.openxmlformats.org/officeDocument/2006/relationships/hyperlink" Target="https://podminky.urs.cz/item/CS_URS_2024_01/725291666" TargetMode="External" /><Relationship Id="rId59" Type="http://schemas.openxmlformats.org/officeDocument/2006/relationships/hyperlink" Target="https://podminky.urs.cz/item/CS_URS_2024_02/725810811" TargetMode="External" /><Relationship Id="rId60" Type="http://schemas.openxmlformats.org/officeDocument/2006/relationships/hyperlink" Target="https://podminky.urs.cz/item/CS_URS_2024_02/725811301" TargetMode="External" /><Relationship Id="rId61" Type="http://schemas.openxmlformats.org/officeDocument/2006/relationships/hyperlink" Target="https://podminky.urs.cz/item/CS_URS_2024_02/725819401" TargetMode="External" /><Relationship Id="rId62" Type="http://schemas.openxmlformats.org/officeDocument/2006/relationships/hyperlink" Target="https://podminky.urs.cz/item/CS_URS_2024_02/725820801" TargetMode="External" /><Relationship Id="rId63" Type="http://schemas.openxmlformats.org/officeDocument/2006/relationships/hyperlink" Target="https://podminky.urs.cz/item/CS_URS_2024_02/725822613" TargetMode="External" /><Relationship Id="rId64" Type="http://schemas.openxmlformats.org/officeDocument/2006/relationships/hyperlink" Target="https://podminky.urs.cz/item/CS_URS_2024_02/725840850" TargetMode="External" /><Relationship Id="rId65" Type="http://schemas.openxmlformats.org/officeDocument/2006/relationships/hyperlink" Target="https://podminky.urs.cz/item/CS_URS_2024_02/725841312" TargetMode="External" /><Relationship Id="rId66" Type="http://schemas.openxmlformats.org/officeDocument/2006/relationships/hyperlink" Target="https://podminky.urs.cz/item/CS_URS_2024_02/725850800" TargetMode="External" /><Relationship Id="rId67" Type="http://schemas.openxmlformats.org/officeDocument/2006/relationships/hyperlink" Target="https://podminky.urs.cz/item/CS_URS_2024_02/725851325" TargetMode="External" /><Relationship Id="rId68" Type="http://schemas.openxmlformats.org/officeDocument/2006/relationships/hyperlink" Target="https://podminky.urs.cz/item/CS_URS_2024_02/725860812" TargetMode="External" /><Relationship Id="rId69" Type="http://schemas.openxmlformats.org/officeDocument/2006/relationships/hyperlink" Target="https://podminky.urs.cz/item/CS_URS_2024_02/725861312" TargetMode="External" /><Relationship Id="rId70" Type="http://schemas.openxmlformats.org/officeDocument/2006/relationships/hyperlink" Target="https://podminky.urs.cz/item/CS_URS_2024_02/725865312" TargetMode="External" /><Relationship Id="rId71" Type="http://schemas.openxmlformats.org/officeDocument/2006/relationships/hyperlink" Target="https://podminky.urs.cz/item/CS_URS_2024_02/725865411" TargetMode="External" /><Relationship Id="rId72" Type="http://schemas.openxmlformats.org/officeDocument/2006/relationships/hyperlink" Target="https://podminky.urs.cz/item/CS_URS_2024_01/725869101" TargetMode="External" /><Relationship Id="rId73" Type="http://schemas.openxmlformats.org/officeDocument/2006/relationships/hyperlink" Target="https://podminky.urs.cz/item/CS_URS_2024_02/998725121" TargetMode="External" /><Relationship Id="rId7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2024088-R1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Zázemí pro volnočasové aktivity pro děti a mládež v areálu stadionu Slávy Novotného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p.p.č. 1575/2; k.ú. Šluknov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Mesto Šluknov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ProProjekt s.r.o. 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Martin Rousek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0 - Vedlejší a ostatní...'!J30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0 - Vedlejší a ostatní...'!P85</f>
        <v>0</v>
      </c>
      <c r="AV55" s="122">
        <f>'SO 0 - Vedlejší a ostatní...'!J33</f>
        <v>0</v>
      </c>
      <c r="AW55" s="122">
        <f>'SO 0 - Vedlejší a ostatní...'!J34</f>
        <v>0</v>
      </c>
      <c r="AX55" s="122">
        <f>'SO 0 - Vedlejší a ostatní...'!J35</f>
        <v>0</v>
      </c>
      <c r="AY55" s="122">
        <f>'SO 0 - Vedlejší a ostatní...'!J36</f>
        <v>0</v>
      </c>
      <c r="AZ55" s="122">
        <f>'SO 0 - Vedlejší a ostatní...'!F33</f>
        <v>0</v>
      </c>
      <c r="BA55" s="122">
        <f>'SO 0 - Vedlejší a ostatní...'!F34</f>
        <v>0</v>
      </c>
      <c r="BB55" s="122">
        <f>'SO 0 - Vedlejší a ostatní...'!F35</f>
        <v>0</v>
      </c>
      <c r="BC55" s="122">
        <f>'SO 0 - Vedlejší a ostatní...'!F36</f>
        <v>0</v>
      </c>
      <c r="BD55" s="124">
        <f>'SO 0 - Vedlejší a ostatní...'!F37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1 - Výměna oken'!J30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'SO 1 - Výměna oken'!P90</f>
        <v>0</v>
      </c>
      <c r="AV56" s="122">
        <f>'SO 1 - Výměna oken'!J33</f>
        <v>0</v>
      </c>
      <c r="AW56" s="122">
        <f>'SO 1 - Výměna oken'!J34</f>
        <v>0</v>
      </c>
      <c r="AX56" s="122">
        <f>'SO 1 - Výměna oken'!J35</f>
        <v>0</v>
      </c>
      <c r="AY56" s="122">
        <f>'SO 1 - Výměna oken'!J36</f>
        <v>0</v>
      </c>
      <c r="AZ56" s="122">
        <f>'SO 1 - Výměna oken'!F33</f>
        <v>0</v>
      </c>
      <c r="BA56" s="122">
        <f>'SO 1 - Výměna oken'!F34</f>
        <v>0</v>
      </c>
      <c r="BB56" s="122">
        <f>'SO 1 - Výměna oken'!F35</f>
        <v>0</v>
      </c>
      <c r="BC56" s="122">
        <f>'SO 1 - Výměna oken'!F36</f>
        <v>0</v>
      </c>
      <c r="BD56" s="124">
        <f>'SO 1 - Výměna oken'!F37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24.7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2 - Oprava sociálního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'SO 2 - Oprava sociálního ...'!P93</f>
        <v>0</v>
      </c>
      <c r="AV57" s="122">
        <f>'SO 2 - Oprava sociálního ...'!J33</f>
        <v>0</v>
      </c>
      <c r="AW57" s="122">
        <f>'SO 2 - Oprava sociálního ...'!J34</f>
        <v>0</v>
      </c>
      <c r="AX57" s="122">
        <f>'SO 2 - Oprava sociálního ...'!J35</f>
        <v>0</v>
      </c>
      <c r="AY57" s="122">
        <f>'SO 2 - Oprava sociálního ...'!J36</f>
        <v>0</v>
      </c>
      <c r="AZ57" s="122">
        <f>'SO 2 - Oprava sociálního ...'!F33</f>
        <v>0</v>
      </c>
      <c r="BA57" s="122">
        <f>'SO 2 - Oprava sociálního ...'!F34</f>
        <v>0</v>
      </c>
      <c r="BB57" s="122">
        <f>'SO 2 - Oprava sociálního ...'!F35</f>
        <v>0</v>
      </c>
      <c r="BC57" s="122">
        <f>'SO 2 - Oprava sociálního ...'!F36</f>
        <v>0</v>
      </c>
      <c r="BD57" s="124">
        <f>'SO 2 - Oprava sociálního ...'!F37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16.5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3 - Úprava ZTI'!J30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1">
        <v>0</v>
      </c>
      <c r="AT58" s="122">
        <f>ROUND(SUM(AV58:AW58),2)</f>
        <v>0</v>
      </c>
      <c r="AU58" s="123">
        <f>'SO 3 - Úprava ZTI'!P88</f>
        <v>0</v>
      </c>
      <c r="AV58" s="122">
        <f>'SO 3 - Úprava ZTI'!J33</f>
        <v>0</v>
      </c>
      <c r="AW58" s="122">
        <f>'SO 3 - Úprava ZTI'!J34</f>
        <v>0</v>
      </c>
      <c r="AX58" s="122">
        <f>'SO 3 - Úprava ZTI'!J35</f>
        <v>0</v>
      </c>
      <c r="AY58" s="122">
        <f>'SO 3 - Úprava ZTI'!J36</f>
        <v>0</v>
      </c>
      <c r="AZ58" s="122">
        <f>'SO 3 - Úprava ZTI'!F33</f>
        <v>0</v>
      </c>
      <c r="BA58" s="122">
        <f>'SO 3 - Úprava ZTI'!F34</f>
        <v>0</v>
      </c>
      <c r="BB58" s="122">
        <f>'SO 3 - Úprava ZTI'!F35</f>
        <v>0</v>
      </c>
      <c r="BC58" s="122">
        <f>'SO 3 - Úprava ZTI'!F36</f>
        <v>0</v>
      </c>
      <c r="BD58" s="124">
        <f>'SO 3 - Úprava ZTI'!F37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7" customFormat="1" ht="16.5" customHeight="1">
      <c r="A59" s="113" t="s">
        <v>79</v>
      </c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4 - Elektroinstalace'!J30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82</v>
      </c>
      <c r="AR59" s="120"/>
      <c r="AS59" s="121">
        <v>0</v>
      </c>
      <c r="AT59" s="122">
        <f>ROUND(SUM(AV59:AW59),2)</f>
        <v>0</v>
      </c>
      <c r="AU59" s="123">
        <f>'SO 4 - Elektroinstalace'!P93</f>
        <v>0</v>
      </c>
      <c r="AV59" s="122">
        <f>'SO 4 - Elektroinstalace'!J33</f>
        <v>0</v>
      </c>
      <c r="AW59" s="122">
        <f>'SO 4 - Elektroinstalace'!J34</f>
        <v>0</v>
      </c>
      <c r="AX59" s="122">
        <f>'SO 4 - Elektroinstalace'!J35</f>
        <v>0</v>
      </c>
      <c r="AY59" s="122">
        <f>'SO 4 - Elektroinstalace'!J36</f>
        <v>0</v>
      </c>
      <c r="AZ59" s="122">
        <f>'SO 4 - Elektroinstalace'!F33</f>
        <v>0</v>
      </c>
      <c r="BA59" s="122">
        <f>'SO 4 - Elektroinstalace'!F34</f>
        <v>0</v>
      </c>
      <c r="BB59" s="122">
        <f>'SO 4 - Elektroinstalace'!F35</f>
        <v>0</v>
      </c>
      <c r="BC59" s="122">
        <f>'SO 4 - Elektroinstalace'!F36</f>
        <v>0</v>
      </c>
      <c r="BD59" s="124">
        <f>'SO 4 - Elektroinstalace'!F37</f>
        <v>0</v>
      </c>
      <c r="BE59" s="7"/>
      <c r="BT59" s="125" t="s">
        <v>83</v>
      </c>
      <c r="BV59" s="125" t="s">
        <v>77</v>
      </c>
      <c r="BW59" s="125" t="s">
        <v>97</v>
      </c>
      <c r="BX59" s="125" t="s">
        <v>5</v>
      </c>
      <c r="CL59" s="125" t="s">
        <v>19</v>
      </c>
      <c r="CM59" s="125" t="s">
        <v>85</v>
      </c>
    </row>
    <row r="60" s="7" customFormat="1" ht="16.5" customHeight="1">
      <c r="A60" s="113" t="s">
        <v>79</v>
      </c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5 - Vzduchotechnika'!J30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82</v>
      </c>
      <c r="AR60" s="120"/>
      <c r="AS60" s="121">
        <v>0</v>
      </c>
      <c r="AT60" s="122">
        <f>ROUND(SUM(AV60:AW60),2)</f>
        <v>0</v>
      </c>
      <c r="AU60" s="123">
        <f>'SO 5 - Vzduchotechnika'!P84</f>
        <v>0</v>
      </c>
      <c r="AV60" s="122">
        <f>'SO 5 - Vzduchotechnika'!J33</f>
        <v>0</v>
      </c>
      <c r="AW60" s="122">
        <f>'SO 5 - Vzduchotechnika'!J34</f>
        <v>0</v>
      </c>
      <c r="AX60" s="122">
        <f>'SO 5 - Vzduchotechnika'!J35</f>
        <v>0</v>
      </c>
      <c r="AY60" s="122">
        <f>'SO 5 - Vzduchotechnika'!J36</f>
        <v>0</v>
      </c>
      <c r="AZ60" s="122">
        <f>'SO 5 - Vzduchotechnika'!F33</f>
        <v>0</v>
      </c>
      <c r="BA60" s="122">
        <f>'SO 5 - Vzduchotechnika'!F34</f>
        <v>0</v>
      </c>
      <c r="BB60" s="122">
        <f>'SO 5 - Vzduchotechnika'!F35</f>
        <v>0</v>
      </c>
      <c r="BC60" s="122">
        <f>'SO 5 - Vzduchotechnika'!F36</f>
        <v>0</v>
      </c>
      <c r="BD60" s="124">
        <f>'SO 5 - Vzduchotechnika'!F37</f>
        <v>0</v>
      </c>
      <c r="BE60" s="7"/>
      <c r="BT60" s="125" t="s">
        <v>83</v>
      </c>
      <c r="BV60" s="125" t="s">
        <v>77</v>
      </c>
      <c r="BW60" s="125" t="s">
        <v>100</v>
      </c>
      <c r="BX60" s="125" t="s">
        <v>5</v>
      </c>
      <c r="CL60" s="125" t="s">
        <v>19</v>
      </c>
      <c r="CM60" s="125" t="s">
        <v>85</v>
      </c>
    </row>
    <row r="61" s="7" customFormat="1" ht="16.5" customHeight="1">
      <c r="A61" s="113" t="s">
        <v>79</v>
      </c>
      <c r="B61" s="114"/>
      <c r="C61" s="115"/>
      <c r="D61" s="116" t="s">
        <v>101</v>
      </c>
      <c r="E61" s="116"/>
      <c r="F61" s="116"/>
      <c r="G61" s="116"/>
      <c r="H61" s="116"/>
      <c r="I61" s="117"/>
      <c r="J61" s="116" t="s">
        <v>102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6 - Vytápění'!J30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82</v>
      </c>
      <c r="AR61" s="120"/>
      <c r="AS61" s="126">
        <v>0</v>
      </c>
      <c r="AT61" s="127">
        <f>ROUND(SUM(AV61:AW61),2)</f>
        <v>0</v>
      </c>
      <c r="AU61" s="128">
        <f>'SO 6 - Vytápění'!P87</f>
        <v>0</v>
      </c>
      <c r="AV61" s="127">
        <f>'SO 6 - Vytápění'!J33</f>
        <v>0</v>
      </c>
      <c r="AW61" s="127">
        <f>'SO 6 - Vytápění'!J34</f>
        <v>0</v>
      </c>
      <c r="AX61" s="127">
        <f>'SO 6 - Vytápění'!J35</f>
        <v>0</v>
      </c>
      <c r="AY61" s="127">
        <f>'SO 6 - Vytápění'!J36</f>
        <v>0</v>
      </c>
      <c r="AZ61" s="127">
        <f>'SO 6 - Vytápění'!F33</f>
        <v>0</v>
      </c>
      <c r="BA61" s="127">
        <f>'SO 6 - Vytápění'!F34</f>
        <v>0</v>
      </c>
      <c r="BB61" s="127">
        <f>'SO 6 - Vytápění'!F35</f>
        <v>0</v>
      </c>
      <c r="BC61" s="127">
        <f>'SO 6 - Vytápění'!F36</f>
        <v>0</v>
      </c>
      <c r="BD61" s="129">
        <f>'SO 6 - Vytápění'!F37</f>
        <v>0</v>
      </c>
      <c r="BE61" s="7"/>
      <c r="BT61" s="125" t="s">
        <v>83</v>
      </c>
      <c r="BV61" s="125" t="s">
        <v>77</v>
      </c>
      <c r="BW61" s="125" t="s">
        <v>103</v>
      </c>
      <c r="BX61" s="125" t="s">
        <v>5</v>
      </c>
      <c r="CL61" s="125" t="s">
        <v>19</v>
      </c>
      <c r="CM61" s="125" t="s">
        <v>85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9HALt+yfxcPRE7JfHkUgNNlvxHjmoZBfWBBJqzO4KLebMCr2v/XsezNb5utWJ3iDen5Vq9jpFNVKwcT0qDZyhQ==" hashValue="1MpZbSEjzpZd9oEGwdXMXDAtDdeWvOhu3Gu4IDGMY1A6chWyfY4pB0NnnEif5lO6jPBWYVjPSPNq5IqZhDkZ1g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Výměna oken'!C2" display="/"/>
    <hyperlink ref="A57" location="'SO 2 - Oprava sociálního ...'!C2" display="/"/>
    <hyperlink ref="A58" location="'SO 3 - Úprava ZTI'!C2" display="/"/>
    <hyperlink ref="A59" location="'SO 4 - Elektroinstalace'!C2" display="/"/>
    <hyperlink ref="A60" location="'SO 5 - Vzduchotechnika'!C2" display="/"/>
    <hyperlink ref="A61" location="'SO 6 - Vytápě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ROUND((SUM(BE85:BE103)),  2)</f>
        <v>0</v>
      </c>
      <c r="G33" s="40"/>
      <c r="H33" s="40"/>
      <c r="I33" s="150">
        <v>0.20999999999999999</v>
      </c>
      <c r="J33" s="149">
        <f>ROUND(((SUM(BE85:BE103))*I33),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ROUND((SUM(BF85:BF103)),  2)</f>
        <v>0</v>
      </c>
      <c r="G34" s="40"/>
      <c r="H34" s="40"/>
      <c r="I34" s="150">
        <v>0.12</v>
      </c>
      <c r="J34" s="149">
        <f>ROUND(((SUM(BF85:BF103))*I34),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ROUND((SUM(BG85:BG103)),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ROUND((SUM(BH85:BH103)),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ROUND((SUM(BI85:BI103)),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p.p.č. 1575/2; k.ú. Šluknov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111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J99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Zázemí pro volnočasové aktivity pro děti a mládež v areálu stadionu Slávy Novotného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0 - Vedlejší a ostatní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p.p.č. 1575/2; k.ú. Šluknov</v>
      </c>
      <c r="G79" s="42"/>
      <c r="H79" s="42"/>
      <c r="I79" s="34" t="s">
        <v>23</v>
      </c>
      <c r="J79" s="74" t="str">
        <f>IF(J12="","",J12)</f>
        <v>26. 8. 2024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Mesto Šluknov</v>
      </c>
      <c r="G81" s="42"/>
      <c r="H81" s="42"/>
      <c r="I81" s="34" t="s">
        <v>32</v>
      </c>
      <c r="J81" s="38" t="str">
        <f>E21</f>
        <v xml:space="preserve">ProProjekt s.r.o.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>Martin Rousek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118</v>
      </c>
      <c r="D84" s="182" t="s">
        <v>60</v>
      </c>
      <c r="E84" s="182" t="s">
        <v>56</v>
      </c>
      <c r="F84" s="182" t="s">
        <v>57</v>
      </c>
      <c r="G84" s="182" t="s">
        <v>119</v>
      </c>
      <c r="H84" s="182" t="s">
        <v>120</v>
      </c>
      <c r="I84" s="182" t="s">
        <v>121</v>
      </c>
      <c r="J84" s="182" t="s">
        <v>109</v>
      </c>
      <c r="K84" s="183" t="s">
        <v>122</v>
      </c>
      <c r="L84" s="184"/>
      <c r="M84" s="94" t="s">
        <v>19</v>
      </c>
      <c r="N84" s="95" t="s">
        <v>45</v>
      </c>
      <c r="O84" s="95" t="s">
        <v>123</v>
      </c>
      <c r="P84" s="95" t="s">
        <v>124</v>
      </c>
      <c r="Q84" s="95" t="s">
        <v>125</v>
      </c>
      <c r="R84" s="95" t="s">
        <v>126</v>
      </c>
      <c r="S84" s="95" t="s">
        <v>127</v>
      </c>
      <c r="T84" s="96" t="s">
        <v>128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110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130</v>
      </c>
      <c r="F86" s="193" t="s">
        <v>131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P87+P90+P93+P96+P99</f>
        <v>0</v>
      </c>
      <c r="Q86" s="198"/>
      <c r="R86" s="199">
        <f>R87+R90+R93+R96+R99</f>
        <v>0</v>
      </c>
      <c r="S86" s="198"/>
      <c r="T86" s="200">
        <f>T87+T90+T93+T96+T99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132</v>
      </c>
      <c r="AT86" s="202" t="s">
        <v>74</v>
      </c>
      <c r="AU86" s="202" t="s">
        <v>75</v>
      </c>
      <c r="AY86" s="201" t="s">
        <v>133</v>
      </c>
      <c r="BK86" s="203">
        <f>BK87+BK90+BK93+BK96+BK99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134</v>
      </c>
      <c r="F87" s="204" t="s">
        <v>135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132</v>
      </c>
      <c r="AT87" s="202" t="s">
        <v>74</v>
      </c>
      <c r="AU87" s="202" t="s">
        <v>83</v>
      </c>
      <c r="AY87" s="201" t="s">
        <v>133</v>
      </c>
      <c r="BK87" s="203">
        <f>SUM(BK88:BK89)</f>
        <v>0</v>
      </c>
    </row>
    <row r="88" s="2" customFormat="1" ht="16.5" customHeight="1">
      <c r="A88" s="40"/>
      <c r="B88" s="41"/>
      <c r="C88" s="206" t="s">
        <v>83</v>
      </c>
      <c r="D88" s="206" t="s">
        <v>136</v>
      </c>
      <c r="E88" s="207" t="s">
        <v>137</v>
      </c>
      <c r="F88" s="208" t="s">
        <v>138</v>
      </c>
      <c r="G88" s="209" t="s">
        <v>139</v>
      </c>
      <c r="H88" s="210">
        <v>1</v>
      </c>
      <c r="I88" s="211"/>
      <c r="J88" s="212">
        <f>ROUND(I88*H88,2)</f>
        <v>0</v>
      </c>
      <c r="K88" s="208" t="s">
        <v>140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141</v>
      </c>
      <c r="AT88" s="217" t="s">
        <v>136</v>
      </c>
      <c r="AU88" s="217" t="s">
        <v>85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141</v>
      </c>
      <c r="BM88" s="217" t="s">
        <v>142</v>
      </c>
    </row>
    <row r="89" s="2" customFormat="1">
      <c r="A89" s="40"/>
      <c r="B89" s="41"/>
      <c r="C89" s="42"/>
      <c r="D89" s="219" t="s">
        <v>143</v>
      </c>
      <c r="E89" s="42"/>
      <c r="F89" s="220" t="s">
        <v>144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143</v>
      </c>
      <c r="AU89" s="19" t="s">
        <v>85</v>
      </c>
    </row>
    <row r="90" s="12" customFormat="1" ht="22.8" customHeight="1">
      <c r="A90" s="12"/>
      <c r="B90" s="190"/>
      <c r="C90" s="191"/>
      <c r="D90" s="192" t="s">
        <v>74</v>
      </c>
      <c r="E90" s="204" t="s">
        <v>145</v>
      </c>
      <c r="F90" s="204" t="s">
        <v>146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132</v>
      </c>
      <c r="AT90" s="202" t="s">
        <v>74</v>
      </c>
      <c r="AU90" s="202" t="s">
        <v>83</v>
      </c>
      <c r="AY90" s="201" t="s">
        <v>133</v>
      </c>
      <c r="BK90" s="203">
        <f>SUM(BK91:BK92)</f>
        <v>0</v>
      </c>
    </row>
    <row r="91" s="2" customFormat="1" ht="16.5" customHeight="1">
      <c r="A91" s="40"/>
      <c r="B91" s="41"/>
      <c r="C91" s="206" t="s">
        <v>85</v>
      </c>
      <c r="D91" s="206" t="s">
        <v>136</v>
      </c>
      <c r="E91" s="207" t="s">
        <v>147</v>
      </c>
      <c r="F91" s="208" t="s">
        <v>146</v>
      </c>
      <c r="G91" s="209" t="s">
        <v>139</v>
      </c>
      <c r="H91" s="210">
        <v>1</v>
      </c>
      <c r="I91" s="211"/>
      <c r="J91" s="212">
        <f>ROUND(I91*H91,2)</f>
        <v>0</v>
      </c>
      <c r="K91" s="208" t="s">
        <v>140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141</v>
      </c>
      <c r="AT91" s="217" t="s">
        <v>136</v>
      </c>
      <c r="AU91" s="217" t="s">
        <v>85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141</v>
      </c>
      <c r="BM91" s="217" t="s">
        <v>148</v>
      </c>
    </row>
    <row r="92" s="2" customFormat="1">
      <c r="A92" s="40"/>
      <c r="B92" s="41"/>
      <c r="C92" s="42"/>
      <c r="D92" s="219" t="s">
        <v>143</v>
      </c>
      <c r="E92" s="42"/>
      <c r="F92" s="220" t="s">
        <v>149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143</v>
      </c>
      <c r="AU92" s="19" t="s">
        <v>85</v>
      </c>
    </row>
    <row r="93" s="12" customFormat="1" ht="22.8" customHeight="1">
      <c r="A93" s="12"/>
      <c r="B93" s="190"/>
      <c r="C93" s="191"/>
      <c r="D93" s="192" t="s">
        <v>74</v>
      </c>
      <c r="E93" s="204" t="s">
        <v>150</v>
      </c>
      <c r="F93" s="204" t="s">
        <v>151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0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132</v>
      </c>
      <c r="AT93" s="202" t="s">
        <v>74</v>
      </c>
      <c r="AU93" s="202" t="s">
        <v>83</v>
      </c>
      <c r="AY93" s="201" t="s">
        <v>133</v>
      </c>
      <c r="BK93" s="203">
        <f>SUM(BK94:BK95)</f>
        <v>0</v>
      </c>
    </row>
    <row r="94" s="2" customFormat="1" ht="24.15" customHeight="1">
      <c r="A94" s="40"/>
      <c r="B94" s="41"/>
      <c r="C94" s="206" t="s">
        <v>152</v>
      </c>
      <c r="D94" s="206" t="s">
        <v>136</v>
      </c>
      <c r="E94" s="207" t="s">
        <v>153</v>
      </c>
      <c r="F94" s="208" t="s">
        <v>154</v>
      </c>
      <c r="G94" s="209" t="s">
        <v>139</v>
      </c>
      <c r="H94" s="210">
        <v>1</v>
      </c>
      <c r="I94" s="211"/>
      <c r="J94" s="212">
        <f>ROUND(I94*H94,2)</f>
        <v>0</v>
      </c>
      <c r="K94" s="208" t="s">
        <v>140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141</v>
      </c>
      <c r="AT94" s="217" t="s">
        <v>136</v>
      </c>
      <c r="AU94" s="217" t="s">
        <v>85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141</v>
      </c>
      <c r="BM94" s="217" t="s">
        <v>155</v>
      </c>
    </row>
    <row r="95" s="2" customFormat="1">
      <c r="A95" s="40"/>
      <c r="B95" s="41"/>
      <c r="C95" s="42"/>
      <c r="D95" s="219" t="s">
        <v>143</v>
      </c>
      <c r="E95" s="42"/>
      <c r="F95" s="220" t="s">
        <v>156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143</v>
      </c>
      <c r="AU95" s="19" t="s">
        <v>85</v>
      </c>
    </row>
    <row r="96" s="12" customFormat="1" ht="22.8" customHeight="1">
      <c r="A96" s="12"/>
      <c r="B96" s="190"/>
      <c r="C96" s="191"/>
      <c r="D96" s="192" t="s">
        <v>74</v>
      </c>
      <c r="E96" s="204" t="s">
        <v>157</v>
      </c>
      <c r="F96" s="204" t="s">
        <v>158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SUM(P97:P98)</f>
        <v>0</v>
      </c>
      <c r="Q96" s="198"/>
      <c r="R96" s="199">
        <f>SUM(R97:R98)</f>
        <v>0</v>
      </c>
      <c r="S96" s="198"/>
      <c r="T96" s="20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132</v>
      </c>
      <c r="AT96" s="202" t="s">
        <v>74</v>
      </c>
      <c r="AU96" s="202" t="s">
        <v>83</v>
      </c>
      <c r="AY96" s="201" t="s">
        <v>133</v>
      </c>
      <c r="BK96" s="203">
        <f>SUM(BK97:BK98)</f>
        <v>0</v>
      </c>
    </row>
    <row r="97" s="2" customFormat="1" ht="16.5" customHeight="1">
      <c r="A97" s="40"/>
      <c r="B97" s="41"/>
      <c r="C97" s="206" t="s">
        <v>159</v>
      </c>
      <c r="D97" s="206" t="s">
        <v>136</v>
      </c>
      <c r="E97" s="207" t="s">
        <v>160</v>
      </c>
      <c r="F97" s="208" t="s">
        <v>158</v>
      </c>
      <c r="G97" s="209" t="s">
        <v>139</v>
      </c>
      <c r="H97" s="210">
        <v>1</v>
      </c>
      <c r="I97" s="211"/>
      <c r="J97" s="212">
        <f>ROUND(I97*H97,2)</f>
        <v>0</v>
      </c>
      <c r="K97" s="208" t="s">
        <v>140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141</v>
      </c>
      <c r="AT97" s="217" t="s">
        <v>136</v>
      </c>
      <c r="AU97" s="217" t="s">
        <v>85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141</v>
      </c>
      <c r="BM97" s="217" t="s">
        <v>161</v>
      </c>
    </row>
    <row r="98" s="2" customFormat="1">
      <c r="A98" s="40"/>
      <c r="B98" s="41"/>
      <c r="C98" s="42"/>
      <c r="D98" s="219" t="s">
        <v>143</v>
      </c>
      <c r="E98" s="42"/>
      <c r="F98" s="220" t="s">
        <v>162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143</v>
      </c>
      <c r="AU98" s="19" t="s">
        <v>85</v>
      </c>
    </row>
    <row r="99" s="12" customFormat="1" ht="22.8" customHeight="1">
      <c r="A99" s="12"/>
      <c r="B99" s="190"/>
      <c r="C99" s="191"/>
      <c r="D99" s="192" t="s">
        <v>74</v>
      </c>
      <c r="E99" s="204" t="s">
        <v>163</v>
      </c>
      <c r="F99" s="204" t="s">
        <v>164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SUM(P100:P103)</f>
        <v>0</v>
      </c>
      <c r="Q99" s="198"/>
      <c r="R99" s="199">
        <f>SUM(R100:R103)</f>
        <v>0</v>
      </c>
      <c r="S99" s="198"/>
      <c r="T99" s="20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132</v>
      </c>
      <c r="AT99" s="202" t="s">
        <v>74</v>
      </c>
      <c r="AU99" s="202" t="s">
        <v>83</v>
      </c>
      <c r="AY99" s="201" t="s">
        <v>133</v>
      </c>
      <c r="BK99" s="203">
        <f>SUM(BK100:BK103)</f>
        <v>0</v>
      </c>
    </row>
    <row r="100" s="2" customFormat="1" ht="16.5" customHeight="1">
      <c r="A100" s="40"/>
      <c r="B100" s="41"/>
      <c r="C100" s="206" t="s">
        <v>132</v>
      </c>
      <c r="D100" s="206" t="s">
        <v>136</v>
      </c>
      <c r="E100" s="207" t="s">
        <v>165</v>
      </c>
      <c r="F100" s="208" t="s">
        <v>164</v>
      </c>
      <c r="G100" s="209" t="s">
        <v>139</v>
      </c>
      <c r="H100" s="210">
        <v>1</v>
      </c>
      <c r="I100" s="211"/>
      <c r="J100" s="212">
        <f>ROUND(I100*H100,2)</f>
        <v>0</v>
      </c>
      <c r="K100" s="208" t="s">
        <v>140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141</v>
      </c>
      <c r="AT100" s="217" t="s">
        <v>136</v>
      </c>
      <c r="AU100" s="217" t="s">
        <v>85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141</v>
      </c>
      <c r="BM100" s="217" t="s">
        <v>166</v>
      </c>
    </row>
    <row r="101" s="2" customFormat="1">
      <c r="A101" s="40"/>
      <c r="B101" s="41"/>
      <c r="C101" s="42"/>
      <c r="D101" s="219" t="s">
        <v>143</v>
      </c>
      <c r="E101" s="42"/>
      <c r="F101" s="220" t="s">
        <v>167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143</v>
      </c>
      <c r="AU101" s="19" t="s">
        <v>85</v>
      </c>
    </row>
    <row r="102" s="2" customFormat="1" ht="24.15" customHeight="1">
      <c r="A102" s="40"/>
      <c r="B102" s="41"/>
      <c r="C102" s="206" t="s">
        <v>168</v>
      </c>
      <c r="D102" s="206" t="s">
        <v>136</v>
      </c>
      <c r="E102" s="207" t="s">
        <v>169</v>
      </c>
      <c r="F102" s="208" t="s">
        <v>170</v>
      </c>
      <c r="G102" s="209" t="s">
        <v>139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141</v>
      </c>
      <c r="AT102" s="217" t="s">
        <v>136</v>
      </c>
      <c r="AU102" s="217" t="s">
        <v>85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141</v>
      </c>
      <c r="BM102" s="217" t="s">
        <v>171</v>
      </c>
    </row>
    <row r="103" s="2" customFormat="1">
      <c r="A103" s="40"/>
      <c r="B103" s="41"/>
      <c r="C103" s="42"/>
      <c r="D103" s="224" t="s">
        <v>172</v>
      </c>
      <c r="E103" s="42"/>
      <c r="F103" s="225" t="s">
        <v>173</v>
      </c>
      <c r="G103" s="42"/>
      <c r="H103" s="42"/>
      <c r="I103" s="221"/>
      <c r="J103" s="42"/>
      <c r="K103" s="42"/>
      <c r="L103" s="46"/>
      <c r="M103" s="226"/>
      <c r="N103" s="227"/>
      <c r="O103" s="228"/>
      <c r="P103" s="228"/>
      <c r="Q103" s="228"/>
      <c r="R103" s="228"/>
      <c r="S103" s="228"/>
      <c r="T103" s="229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172</v>
      </c>
      <c r="AU103" s="19" t="s">
        <v>85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D1StY0FNaydBrJ2TgfzGYJU8IpxbBYxf8BTDGSMIsn/qyzXJEFVdfwgX2VNs/HqCLC1VGX4v1RHQZxDKPpUhlw==" hashValue="G2VNhn/M449SEz6UWaob61flWk1NkBmgdCUmDSaTjNI5et+1N5OJsLDIERbXc6WsVVUHorlsRBFmv2FRxnj+Lw==" algorithmName="SHA-512" password="CC35"/>
  <autoFilter ref="C84:K10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3254000"/>
    <hyperlink ref="F92" r:id="rId2" display="https://podminky.urs.cz/item/CS_URS_2024_02/030001000"/>
    <hyperlink ref="F95" r:id="rId3" display="https://podminky.urs.cz/item/CS_URS_2024_02/045002000"/>
    <hyperlink ref="F98" r:id="rId4" display="https://podminky.urs.cz/item/CS_URS_2024_02/060001000"/>
    <hyperlink ref="F101" r:id="rId5" display="https://podminky.urs.cz/item/CS_URS_2024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ROUND((SUM(BE90:BE191)),  2)</f>
        <v>0</v>
      </c>
      <c r="G33" s="40"/>
      <c r="H33" s="40"/>
      <c r="I33" s="150">
        <v>0.20999999999999999</v>
      </c>
      <c r="J33" s="149">
        <f>ROUND(((SUM(BE90:BE191))*I33),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ROUND((SUM(BF90:BF191)),  2)</f>
        <v>0</v>
      </c>
      <c r="G34" s="40"/>
      <c r="H34" s="40"/>
      <c r="I34" s="150">
        <v>0.12</v>
      </c>
      <c r="J34" s="149">
        <f>ROUND(((SUM(BF90:BF191))*I34),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ROUND((SUM(BG90:BG191)),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ROUND((SUM(BH90:BH191)),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ROUND((SUM(BI90:BI191)),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1 - Výměna oken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p.p.č. 1575/2; k.ú. Šluknov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177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178</v>
      </c>
      <c r="E63" s="176"/>
      <c r="F63" s="176"/>
      <c r="G63" s="176"/>
      <c r="H63" s="176"/>
      <c r="I63" s="176"/>
      <c r="J63" s="177">
        <f>J120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179</v>
      </c>
      <c r="E64" s="176"/>
      <c r="F64" s="176"/>
      <c r="G64" s="176"/>
      <c r="H64" s="176"/>
      <c r="I64" s="176"/>
      <c r="J64" s="177">
        <f>J134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180</v>
      </c>
      <c r="E65" s="170"/>
      <c r="F65" s="170"/>
      <c r="G65" s="170"/>
      <c r="H65" s="170"/>
      <c r="I65" s="170"/>
      <c r="J65" s="171">
        <f>J137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181</v>
      </c>
      <c r="E66" s="176"/>
      <c r="F66" s="176"/>
      <c r="G66" s="176"/>
      <c r="H66" s="176"/>
      <c r="I66" s="176"/>
      <c r="J66" s="177">
        <f>J138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182</v>
      </c>
      <c r="E67" s="176"/>
      <c r="F67" s="176"/>
      <c r="G67" s="176"/>
      <c r="H67" s="176"/>
      <c r="I67" s="176"/>
      <c r="J67" s="177">
        <f>J144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183</v>
      </c>
      <c r="E68" s="176"/>
      <c r="F68" s="176"/>
      <c r="G68" s="176"/>
      <c r="H68" s="176"/>
      <c r="I68" s="176"/>
      <c r="J68" s="177">
        <f>J155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184</v>
      </c>
      <c r="E69" s="176"/>
      <c r="F69" s="176"/>
      <c r="G69" s="176"/>
      <c r="H69" s="176"/>
      <c r="I69" s="176"/>
      <c r="J69" s="177">
        <f>J167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185</v>
      </c>
      <c r="E70" s="176"/>
      <c r="F70" s="176"/>
      <c r="G70" s="176"/>
      <c r="H70" s="176"/>
      <c r="I70" s="176"/>
      <c r="J70" s="177">
        <f>J185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Zázemí pro volnočasové aktivity pro děti a mládež v areálu stadionu Slávy Novotného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105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1 - Výměna oken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p.p.č. 1575/2; k.ú. Šluknov</v>
      </c>
      <c r="G84" s="42"/>
      <c r="H84" s="42"/>
      <c r="I84" s="34" t="s">
        <v>23</v>
      </c>
      <c r="J84" s="74" t="str">
        <f>IF(J12="","",J12)</f>
        <v>26. 8. 2024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Mesto Šluknov</v>
      </c>
      <c r="G86" s="42"/>
      <c r="H86" s="42"/>
      <c r="I86" s="34" t="s">
        <v>32</v>
      </c>
      <c r="J86" s="38" t="str">
        <f>E21</f>
        <v xml:space="preserve">ProProjekt s.r.o.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37</v>
      </c>
      <c r="J87" s="38" t="str">
        <f>E24</f>
        <v>Martin Rousek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118</v>
      </c>
      <c r="D89" s="182" t="s">
        <v>60</v>
      </c>
      <c r="E89" s="182" t="s">
        <v>56</v>
      </c>
      <c r="F89" s="182" t="s">
        <v>57</v>
      </c>
      <c r="G89" s="182" t="s">
        <v>119</v>
      </c>
      <c r="H89" s="182" t="s">
        <v>120</v>
      </c>
      <c r="I89" s="182" t="s">
        <v>121</v>
      </c>
      <c r="J89" s="182" t="s">
        <v>109</v>
      </c>
      <c r="K89" s="183" t="s">
        <v>122</v>
      </c>
      <c r="L89" s="184"/>
      <c r="M89" s="94" t="s">
        <v>19</v>
      </c>
      <c r="N89" s="95" t="s">
        <v>45</v>
      </c>
      <c r="O89" s="95" t="s">
        <v>123</v>
      </c>
      <c r="P89" s="95" t="s">
        <v>124</v>
      </c>
      <c r="Q89" s="95" t="s">
        <v>125</v>
      </c>
      <c r="R89" s="95" t="s">
        <v>126</v>
      </c>
      <c r="S89" s="95" t="s">
        <v>127</v>
      </c>
      <c r="T89" s="96" t="s">
        <v>128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129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P91+P137</f>
        <v>0</v>
      </c>
      <c r="Q90" s="98"/>
      <c r="R90" s="187">
        <f>R91+R137</f>
        <v>1.85357416</v>
      </c>
      <c r="S90" s="98"/>
      <c r="T90" s="188">
        <f>T91+T137</f>
        <v>2.1062085000000002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74</v>
      </c>
      <c r="AU90" s="19" t="s">
        <v>110</v>
      </c>
      <c r="BK90" s="189">
        <f>BK91+BK137</f>
        <v>0</v>
      </c>
    </row>
    <row r="91" s="12" customFormat="1" ht="25.92" customHeight="1">
      <c r="A91" s="12"/>
      <c r="B91" s="190"/>
      <c r="C91" s="191"/>
      <c r="D91" s="192" t="s">
        <v>74</v>
      </c>
      <c r="E91" s="193" t="s">
        <v>186</v>
      </c>
      <c r="F91" s="193" t="s">
        <v>187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P92+P107+P120+P134</f>
        <v>0</v>
      </c>
      <c r="Q91" s="198"/>
      <c r="R91" s="199">
        <f>R92+R107+R120+R134</f>
        <v>0.75077776000000007</v>
      </c>
      <c r="S91" s="198"/>
      <c r="T91" s="200">
        <f>T92+T107+T120+T134</f>
        <v>1.606228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83</v>
      </c>
      <c r="AT91" s="202" t="s">
        <v>74</v>
      </c>
      <c r="AU91" s="202" t="s">
        <v>75</v>
      </c>
      <c r="AY91" s="201" t="s">
        <v>133</v>
      </c>
      <c r="BK91" s="203">
        <f>BK92+BK107+BK120+BK134</f>
        <v>0</v>
      </c>
    </row>
    <row r="92" s="12" customFormat="1" ht="22.8" customHeight="1">
      <c r="A92" s="12"/>
      <c r="B92" s="190"/>
      <c r="C92" s="191"/>
      <c r="D92" s="192" t="s">
        <v>74</v>
      </c>
      <c r="E92" s="204" t="s">
        <v>168</v>
      </c>
      <c r="F92" s="204" t="s">
        <v>188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SUM(P93:P106)</f>
        <v>0</v>
      </c>
      <c r="Q92" s="198"/>
      <c r="R92" s="199">
        <f>SUM(R93:R106)</f>
        <v>0.74613376000000009</v>
      </c>
      <c r="S92" s="198"/>
      <c r="T92" s="200">
        <f>SUM(T93:T106)</f>
        <v>0.0035080000000000003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83</v>
      </c>
      <c r="AT92" s="202" t="s">
        <v>74</v>
      </c>
      <c r="AU92" s="202" t="s">
        <v>83</v>
      </c>
      <c r="AY92" s="201" t="s">
        <v>133</v>
      </c>
      <c r="BK92" s="203">
        <f>SUM(BK93:BK106)</f>
        <v>0</v>
      </c>
    </row>
    <row r="93" s="2" customFormat="1" ht="24.15" customHeight="1">
      <c r="A93" s="40"/>
      <c r="B93" s="41"/>
      <c r="C93" s="206" t="s">
        <v>83</v>
      </c>
      <c r="D93" s="206" t="s">
        <v>136</v>
      </c>
      <c r="E93" s="207" t="s">
        <v>189</v>
      </c>
      <c r="F93" s="208" t="s">
        <v>190</v>
      </c>
      <c r="G93" s="209" t="s">
        <v>191</v>
      </c>
      <c r="H93" s="210">
        <v>47.200000000000003</v>
      </c>
      <c r="I93" s="211"/>
      <c r="J93" s="212">
        <f>ROUND(I93*H93,2)</f>
        <v>0</v>
      </c>
      <c r="K93" s="208" t="s">
        <v>140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0.00098999999999999999</v>
      </c>
      <c r="R93" s="215">
        <f>Q93*H93</f>
        <v>0.046728000000000006</v>
      </c>
      <c r="S93" s="215">
        <v>6.0000000000000002E-05</v>
      </c>
      <c r="T93" s="216">
        <f>S93*H93</f>
        <v>0.0028320000000000003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159</v>
      </c>
      <c r="AT93" s="217" t="s">
        <v>136</v>
      </c>
      <c r="AU93" s="217" t="s">
        <v>85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159</v>
      </c>
      <c r="BM93" s="217" t="s">
        <v>192</v>
      </c>
    </row>
    <row r="94" s="2" customFormat="1">
      <c r="A94" s="40"/>
      <c r="B94" s="41"/>
      <c r="C94" s="42"/>
      <c r="D94" s="219" t="s">
        <v>143</v>
      </c>
      <c r="E94" s="42"/>
      <c r="F94" s="220" t="s">
        <v>193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143</v>
      </c>
      <c r="AU94" s="19" t="s">
        <v>85</v>
      </c>
    </row>
    <row r="95" s="13" customFormat="1">
      <c r="A95" s="13"/>
      <c r="B95" s="230"/>
      <c r="C95" s="231"/>
      <c r="D95" s="224" t="s">
        <v>194</v>
      </c>
      <c r="E95" s="232" t="s">
        <v>19</v>
      </c>
      <c r="F95" s="233" t="s">
        <v>195</v>
      </c>
      <c r="G95" s="231"/>
      <c r="H95" s="234">
        <v>47.200000000000003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194</v>
      </c>
      <c r="AU95" s="240" t="s">
        <v>85</v>
      </c>
      <c r="AV95" s="13" t="s">
        <v>85</v>
      </c>
      <c r="AW95" s="13" t="s">
        <v>36</v>
      </c>
      <c r="AX95" s="13" t="s">
        <v>83</v>
      </c>
      <c r="AY95" s="240" t="s">
        <v>133</v>
      </c>
    </row>
    <row r="96" s="2" customFormat="1" ht="37.8" customHeight="1">
      <c r="A96" s="40"/>
      <c r="B96" s="41"/>
      <c r="C96" s="206" t="s">
        <v>85</v>
      </c>
      <c r="D96" s="206" t="s">
        <v>136</v>
      </c>
      <c r="E96" s="207" t="s">
        <v>196</v>
      </c>
      <c r="F96" s="208" t="s">
        <v>197</v>
      </c>
      <c r="G96" s="209" t="s">
        <v>198</v>
      </c>
      <c r="H96" s="210">
        <v>67.599999999999994</v>
      </c>
      <c r="I96" s="211"/>
      <c r="J96" s="212">
        <f>ROUND(I96*H96,2)</f>
        <v>0</v>
      </c>
      <c r="K96" s="208" t="s">
        <v>140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1.0000000000000001E-05</v>
      </c>
      <c r="T96" s="216">
        <f>S96*H96</f>
        <v>0.00067599999999999995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159</v>
      </c>
      <c r="AT96" s="217" t="s">
        <v>136</v>
      </c>
      <c r="AU96" s="217" t="s">
        <v>85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159</v>
      </c>
      <c r="BM96" s="217" t="s">
        <v>199</v>
      </c>
    </row>
    <row r="97" s="2" customFormat="1">
      <c r="A97" s="40"/>
      <c r="B97" s="41"/>
      <c r="C97" s="42"/>
      <c r="D97" s="219" t="s">
        <v>143</v>
      </c>
      <c r="E97" s="42"/>
      <c r="F97" s="220" t="s">
        <v>200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143</v>
      </c>
      <c r="AU97" s="19" t="s">
        <v>85</v>
      </c>
    </row>
    <row r="98" s="13" customFormat="1">
      <c r="A98" s="13"/>
      <c r="B98" s="230"/>
      <c r="C98" s="231"/>
      <c r="D98" s="224" t="s">
        <v>194</v>
      </c>
      <c r="E98" s="232" t="s">
        <v>19</v>
      </c>
      <c r="F98" s="233" t="s">
        <v>201</v>
      </c>
      <c r="G98" s="231"/>
      <c r="H98" s="234">
        <v>67.599999999999994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194</v>
      </c>
      <c r="AU98" s="240" t="s">
        <v>85</v>
      </c>
      <c r="AV98" s="13" t="s">
        <v>85</v>
      </c>
      <c r="AW98" s="13" t="s">
        <v>36</v>
      </c>
      <c r="AX98" s="13" t="s">
        <v>83</v>
      </c>
      <c r="AY98" s="240" t="s">
        <v>133</v>
      </c>
    </row>
    <row r="99" s="2" customFormat="1" ht="24.15" customHeight="1">
      <c r="A99" s="40"/>
      <c r="B99" s="41"/>
      <c r="C99" s="206" t="s">
        <v>152</v>
      </c>
      <c r="D99" s="206" t="s">
        <v>136</v>
      </c>
      <c r="E99" s="207" t="s">
        <v>202</v>
      </c>
      <c r="F99" s="208" t="s">
        <v>203</v>
      </c>
      <c r="G99" s="209" t="s">
        <v>198</v>
      </c>
      <c r="H99" s="210">
        <v>135.19999999999999</v>
      </c>
      <c r="I99" s="211"/>
      <c r="J99" s="212">
        <f>ROUND(I99*H99,2)</f>
        <v>0</v>
      </c>
      <c r="K99" s="208" t="s">
        <v>140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0.0015</v>
      </c>
      <c r="R99" s="215">
        <f>Q99*H99</f>
        <v>0.20279999999999998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159</v>
      </c>
      <c r="AT99" s="217" t="s">
        <v>136</v>
      </c>
      <c r="AU99" s="217" t="s">
        <v>85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159</v>
      </c>
      <c r="BM99" s="217" t="s">
        <v>204</v>
      </c>
    </row>
    <row r="100" s="2" customFormat="1">
      <c r="A100" s="40"/>
      <c r="B100" s="41"/>
      <c r="C100" s="42"/>
      <c r="D100" s="219" t="s">
        <v>143</v>
      </c>
      <c r="E100" s="42"/>
      <c r="F100" s="220" t="s">
        <v>205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143</v>
      </c>
      <c r="AU100" s="19" t="s">
        <v>85</v>
      </c>
    </row>
    <row r="101" s="13" customFormat="1">
      <c r="A101" s="13"/>
      <c r="B101" s="230"/>
      <c r="C101" s="231"/>
      <c r="D101" s="224" t="s">
        <v>194</v>
      </c>
      <c r="E101" s="232" t="s">
        <v>19</v>
      </c>
      <c r="F101" s="233" t="s">
        <v>206</v>
      </c>
      <c r="G101" s="231"/>
      <c r="H101" s="234">
        <v>106.8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194</v>
      </c>
      <c r="AU101" s="240" t="s">
        <v>85</v>
      </c>
      <c r="AV101" s="13" t="s">
        <v>85</v>
      </c>
      <c r="AW101" s="13" t="s">
        <v>36</v>
      </c>
      <c r="AX101" s="13" t="s">
        <v>75</v>
      </c>
      <c r="AY101" s="240" t="s">
        <v>133</v>
      </c>
    </row>
    <row r="102" s="13" customFormat="1">
      <c r="A102" s="13"/>
      <c r="B102" s="230"/>
      <c r="C102" s="231"/>
      <c r="D102" s="224" t="s">
        <v>194</v>
      </c>
      <c r="E102" s="232" t="s">
        <v>19</v>
      </c>
      <c r="F102" s="233" t="s">
        <v>207</v>
      </c>
      <c r="G102" s="231"/>
      <c r="H102" s="234">
        <v>28.399999999999999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194</v>
      </c>
      <c r="AU102" s="240" t="s">
        <v>85</v>
      </c>
      <c r="AV102" s="13" t="s">
        <v>85</v>
      </c>
      <c r="AW102" s="13" t="s">
        <v>36</v>
      </c>
      <c r="AX102" s="13" t="s">
        <v>75</v>
      </c>
      <c r="AY102" s="240" t="s">
        <v>133</v>
      </c>
    </row>
    <row r="103" s="14" customFormat="1">
      <c r="A103" s="14"/>
      <c r="B103" s="241"/>
      <c r="C103" s="242"/>
      <c r="D103" s="224" t="s">
        <v>194</v>
      </c>
      <c r="E103" s="243" t="s">
        <v>19</v>
      </c>
      <c r="F103" s="244" t="s">
        <v>208</v>
      </c>
      <c r="G103" s="242"/>
      <c r="H103" s="245">
        <v>135.19999999999999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194</v>
      </c>
      <c r="AU103" s="251" t="s">
        <v>85</v>
      </c>
      <c r="AV103" s="14" t="s">
        <v>159</v>
      </c>
      <c r="AW103" s="14" t="s">
        <v>36</v>
      </c>
      <c r="AX103" s="14" t="s">
        <v>83</v>
      </c>
      <c r="AY103" s="251" t="s">
        <v>133</v>
      </c>
    </row>
    <row r="104" s="2" customFormat="1" ht="33" customHeight="1">
      <c r="A104" s="40"/>
      <c r="B104" s="41"/>
      <c r="C104" s="206" t="s">
        <v>159</v>
      </c>
      <c r="D104" s="206" t="s">
        <v>136</v>
      </c>
      <c r="E104" s="207" t="s">
        <v>209</v>
      </c>
      <c r="F104" s="208" t="s">
        <v>210</v>
      </c>
      <c r="G104" s="209" t="s">
        <v>191</v>
      </c>
      <c r="H104" s="210">
        <v>9.9640000000000004</v>
      </c>
      <c r="I104" s="211"/>
      <c r="J104" s="212">
        <f>ROUND(I104*H104,2)</f>
        <v>0</v>
      </c>
      <c r="K104" s="208" t="s">
        <v>140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0.049840000000000002</v>
      </c>
      <c r="R104" s="215">
        <f>Q104*H104</f>
        <v>0.49660576000000006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159</v>
      </c>
      <c r="AT104" s="217" t="s">
        <v>136</v>
      </c>
      <c r="AU104" s="217" t="s">
        <v>85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159</v>
      </c>
      <c r="BM104" s="217" t="s">
        <v>211</v>
      </c>
    </row>
    <row r="105" s="2" customFormat="1">
      <c r="A105" s="40"/>
      <c r="B105" s="41"/>
      <c r="C105" s="42"/>
      <c r="D105" s="219" t="s">
        <v>143</v>
      </c>
      <c r="E105" s="42"/>
      <c r="F105" s="220" t="s">
        <v>212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143</v>
      </c>
      <c r="AU105" s="19" t="s">
        <v>85</v>
      </c>
    </row>
    <row r="106" s="13" customFormat="1">
      <c r="A106" s="13"/>
      <c r="B106" s="230"/>
      <c r="C106" s="231"/>
      <c r="D106" s="224" t="s">
        <v>194</v>
      </c>
      <c r="E106" s="232" t="s">
        <v>19</v>
      </c>
      <c r="F106" s="233" t="s">
        <v>213</v>
      </c>
      <c r="G106" s="231"/>
      <c r="H106" s="234">
        <v>9.9640000000000004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194</v>
      </c>
      <c r="AU106" s="240" t="s">
        <v>85</v>
      </c>
      <c r="AV106" s="13" t="s">
        <v>85</v>
      </c>
      <c r="AW106" s="13" t="s">
        <v>36</v>
      </c>
      <c r="AX106" s="13" t="s">
        <v>83</v>
      </c>
      <c r="AY106" s="240" t="s">
        <v>133</v>
      </c>
    </row>
    <row r="107" s="12" customFormat="1" ht="22.8" customHeight="1">
      <c r="A107" s="12"/>
      <c r="B107" s="190"/>
      <c r="C107" s="191"/>
      <c r="D107" s="192" t="s">
        <v>74</v>
      </c>
      <c r="E107" s="204" t="s">
        <v>214</v>
      </c>
      <c r="F107" s="204" t="s">
        <v>215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SUM(P108:P119)</f>
        <v>0</v>
      </c>
      <c r="Q107" s="198"/>
      <c r="R107" s="199">
        <f>SUM(R108:R119)</f>
        <v>0.0046440000000000006</v>
      </c>
      <c r="S107" s="198"/>
      <c r="T107" s="200">
        <f>SUM(T108:T119)</f>
        <v>1.6027199999999999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83</v>
      </c>
      <c r="AT107" s="202" t="s">
        <v>74</v>
      </c>
      <c r="AU107" s="202" t="s">
        <v>83</v>
      </c>
      <c r="AY107" s="201" t="s">
        <v>133</v>
      </c>
      <c r="BK107" s="203">
        <f>SUM(BK108:BK119)</f>
        <v>0</v>
      </c>
    </row>
    <row r="108" s="2" customFormat="1" ht="37.8" customHeight="1">
      <c r="A108" s="40"/>
      <c r="B108" s="41"/>
      <c r="C108" s="206" t="s">
        <v>132</v>
      </c>
      <c r="D108" s="206" t="s">
        <v>136</v>
      </c>
      <c r="E108" s="207" t="s">
        <v>216</v>
      </c>
      <c r="F108" s="208" t="s">
        <v>217</v>
      </c>
      <c r="G108" s="209" t="s">
        <v>191</v>
      </c>
      <c r="H108" s="210">
        <v>21.199999999999999</v>
      </c>
      <c r="I108" s="211"/>
      <c r="J108" s="212">
        <f>ROUND(I108*H108,2)</f>
        <v>0</v>
      </c>
      <c r="K108" s="208" t="s">
        <v>140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0.00012999999999999999</v>
      </c>
      <c r="R108" s="215">
        <f>Q108*H108</f>
        <v>0.0027559999999999998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159</v>
      </c>
      <c r="AT108" s="217" t="s">
        <v>136</v>
      </c>
      <c r="AU108" s="217" t="s">
        <v>85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159</v>
      </c>
      <c r="BM108" s="217" t="s">
        <v>218</v>
      </c>
    </row>
    <row r="109" s="2" customFormat="1">
      <c r="A109" s="40"/>
      <c r="B109" s="41"/>
      <c r="C109" s="42"/>
      <c r="D109" s="219" t="s">
        <v>143</v>
      </c>
      <c r="E109" s="42"/>
      <c r="F109" s="220" t="s">
        <v>219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143</v>
      </c>
      <c r="AU109" s="19" t="s">
        <v>85</v>
      </c>
    </row>
    <row r="110" s="13" customFormat="1">
      <c r="A110" s="13"/>
      <c r="B110" s="230"/>
      <c r="C110" s="231"/>
      <c r="D110" s="224" t="s">
        <v>194</v>
      </c>
      <c r="E110" s="232" t="s">
        <v>19</v>
      </c>
      <c r="F110" s="233" t="s">
        <v>220</v>
      </c>
      <c r="G110" s="231"/>
      <c r="H110" s="234">
        <v>21.199999999999999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194</v>
      </c>
      <c r="AU110" s="240" t="s">
        <v>85</v>
      </c>
      <c r="AV110" s="13" t="s">
        <v>85</v>
      </c>
      <c r="AW110" s="13" t="s">
        <v>36</v>
      </c>
      <c r="AX110" s="13" t="s">
        <v>83</v>
      </c>
      <c r="AY110" s="240" t="s">
        <v>133</v>
      </c>
    </row>
    <row r="111" s="2" customFormat="1" ht="37.8" customHeight="1">
      <c r="A111" s="40"/>
      <c r="B111" s="41"/>
      <c r="C111" s="206" t="s">
        <v>168</v>
      </c>
      <c r="D111" s="206" t="s">
        <v>136</v>
      </c>
      <c r="E111" s="207" t="s">
        <v>221</v>
      </c>
      <c r="F111" s="208" t="s">
        <v>222</v>
      </c>
      <c r="G111" s="209" t="s">
        <v>191</v>
      </c>
      <c r="H111" s="210">
        <v>47.200000000000003</v>
      </c>
      <c r="I111" s="211"/>
      <c r="J111" s="212">
        <f>ROUND(I111*H111,2)</f>
        <v>0</v>
      </c>
      <c r="K111" s="208" t="s">
        <v>140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4.0000000000000003E-05</v>
      </c>
      <c r="R111" s="215">
        <f>Q111*H111</f>
        <v>0.0018880000000000004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159</v>
      </c>
      <c r="AT111" s="217" t="s">
        <v>136</v>
      </c>
      <c r="AU111" s="217" t="s">
        <v>85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159</v>
      </c>
      <c r="BM111" s="217" t="s">
        <v>223</v>
      </c>
    </row>
    <row r="112" s="2" customFormat="1">
      <c r="A112" s="40"/>
      <c r="B112" s="41"/>
      <c r="C112" s="42"/>
      <c r="D112" s="219" t="s">
        <v>143</v>
      </c>
      <c r="E112" s="42"/>
      <c r="F112" s="220" t="s">
        <v>224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85</v>
      </c>
    </row>
    <row r="113" s="13" customFormat="1">
      <c r="A113" s="13"/>
      <c r="B113" s="230"/>
      <c r="C113" s="231"/>
      <c r="D113" s="224" t="s">
        <v>194</v>
      </c>
      <c r="E113" s="232" t="s">
        <v>19</v>
      </c>
      <c r="F113" s="233" t="s">
        <v>195</v>
      </c>
      <c r="G113" s="231"/>
      <c r="H113" s="234">
        <v>47.200000000000003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194</v>
      </c>
      <c r="AU113" s="240" t="s">
        <v>85</v>
      </c>
      <c r="AV113" s="13" t="s">
        <v>85</v>
      </c>
      <c r="AW113" s="13" t="s">
        <v>36</v>
      </c>
      <c r="AX113" s="13" t="s">
        <v>83</v>
      </c>
      <c r="AY113" s="240" t="s">
        <v>133</v>
      </c>
    </row>
    <row r="114" s="2" customFormat="1" ht="37.8" customHeight="1">
      <c r="A114" s="40"/>
      <c r="B114" s="41"/>
      <c r="C114" s="206" t="s">
        <v>225</v>
      </c>
      <c r="D114" s="206" t="s">
        <v>136</v>
      </c>
      <c r="E114" s="207" t="s">
        <v>226</v>
      </c>
      <c r="F114" s="208" t="s">
        <v>227</v>
      </c>
      <c r="G114" s="209" t="s">
        <v>191</v>
      </c>
      <c r="H114" s="210">
        <v>4.7699999999999996</v>
      </c>
      <c r="I114" s="211"/>
      <c r="J114" s="212">
        <f>ROUND(I114*H114,2)</f>
        <v>0</v>
      </c>
      <c r="K114" s="208" t="s">
        <v>140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0.053999999999999999</v>
      </c>
      <c r="T114" s="216">
        <f>S114*H114</f>
        <v>0.25757999999999998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159</v>
      </c>
      <c r="AT114" s="217" t="s">
        <v>136</v>
      </c>
      <c r="AU114" s="217" t="s">
        <v>85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159</v>
      </c>
      <c r="BM114" s="217" t="s">
        <v>228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229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85</v>
      </c>
    </row>
    <row r="116" s="13" customFormat="1">
      <c r="A116" s="13"/>
      <c r="B116" s="230"/>
      <c r="C116" s="231"/>
      <c r="D116" s="224" t="s">
        <v>194</v>
      </c>
      <c r="E116" s="232" t="s">
        <v>19</v>
      </c>
      <c r="F116" s="233" t="s">
        <v>230</v>
      </c>
      <c r="G116" s="231"/>
      <c r="H116" s="234">
        <v>4.7699999999999996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194</v>
      </c>
      <c r="AU116" s="240" t="s">
        <v>85</v>
      </c>
      <c r="AV116" s="13" t="s">
        <v>85</v>
      </c>
      <c r="AW116" s="13" t="s">
        <v>36</v>
      </c>
      <c r="AX116" s="13" t="s">
        <v>83</v>
      </c>
      <c r="AY116" s="240" t="s">
        <v>133</v>
      </c>
    </row>
    <row r="117" s="2" customFormat="1" ht="44.25" customHeight="1">
      <c r="A117" s="40"/>
      <c r="B117" s="41"/>
      <c r="C117" s="206" t="s">
        <v>231</v>
      </c>
      <c r="D117" s="206" t="s">
        <v>136</v>
      </c>
      <c r="E117" s="207" t="s">
        <v>232</v>
      </c>
      <c r="F117" s="208" t="s">
        <v>233</v>
      </c>
      <c r="G117" s="209" t="s">
        <v>191</v>
      </c>
      <c r="H117" s="210">
        <v>28.620000000000001</v>
      </c>
      <c r="I117" s="211"/>
      <c r="J117" s="212">
        <f>ROUND(I117*H117,2)</f>
        <v>0</v>
      </c>
      <c r="K117" s="208" t="s">
        <v>140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0.047</v>
      </c>
      <c r="T117" s="216">
        <f>S117*H117</f>
        <v>1.34514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159</v>
      </c>
      <c r="AT117" s="217" t="s">
        <v>136</v>
      </c>
      <c r="AU117" s="217" t="s">
        <v>85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159</v>
      </c>
      <c r="BM117" s="217" t="s">
        <v>234</v>
      </c>
    </row>
    <row r="118" s="2" customFormat="1">
      <c r="A118" s="40"/>
      <c r="B118" s="41"/>
      <c r="C118" s="42"/>
      <c r="D118" s="219" t="s">
        <v>143</v>
      </c>
      <c r="E118" s="42"/>
      <c r="F118" s="220" t="s">
        <v>235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143</v>
      </c>
      <c r="AU118" s="19" t="s">
        <v>85</v>
      </c>
    </row>
    <row r="119" s="13" customFormat="1">
      <c r="A119" s="13"/>
      <c r="B119" s="230"/>
      <c r="C119" s="231"/>
      <c r="D119" s="224" t="s">
        <v>194</v>
      </c>
      <c r="E119" s="232" t="s">
        <v>19</v>
      </c>
      <c r="F119" s="233" t="s">
        <v>236</v>
      </c>
      <c r="G119" s="231"/>
      <c r="H119" s="234">
        <v>28.620000000000001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194</v>
      </c>
      <c r="AU119" s="240" t="s">
        <v>85</v>
      </c>
      <c r="AV119" s="13" t="s">
        <v>85</v>
      </c>
      <c r="AW119" s="13" t="s">
        <v>36</v>
      </c>
      <c r="AX119" s="13" t="s">
        <v>83</v>
      </c>
      <c r="AY119" s="240" t="s">
        <v>133</v>
      </c>
    </row>
    <row r="120" s="12" customFormat="1" ht="22.8" customHeight="1">
      <c r="A120" s="12"/>
      <c r="B120" s="190"/>
      <c r="C120" s="191"/>
      <c r="D120" s="192" t="s">
        <v>74</v>
      </c>
      <c r="E120" s="204" t="s">
        <v>237</v>
      </c>
      <c r="F120" s="204" t="s">
        <v>238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SUM(P121:P133)</f>
        <v>0</v>
      </c>
      <c r="Q120" s="198"/>
      <c r="R120" s="199">
        <f>SUM(R121:R133)</f>
        <v>0</v>
      </c>
      <c r="S120" s="198"/>
      <c r="T120" s="20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83</v>
      </c>
      <c r="AT120" s="202" t="s">
        <v>74</v>
      </c>
      <c r="AU120" s="202" t="s">
        <v>83</v>
      </c>
      <c r="AY120" s="201" t="s">
        <v>133</v>
      </c>
      <c r="BK120" s="203">
        <f>SUM(BK121:BK133)</f>
        <v>0</v>
      </c>
    </row>
    <row r="121" s="2" customFormat="1" ht="37.8" customHeight="1">
      <c r="A121" s="40"/>
      <c r="B121" s="41"/>
      <c r="C121" s="206" t="s">
        <v>214</v>
      </c>
      <c r="D121" s="206" t="s">
        <v>136</v>
      </c>
      <c r="E121" s="207" t="s">
        <v>239</v>
      </c>
      <c r="F121" s="208" t="s">
        <v>240</v>
      </c>
      <c r="G121" s="209" t="s">
        <v>241</v>
      </c>
      <c r="H121" s="210">
        <v>2.1059999999999999</v>
      </c>
      <c r="I121" s="211"/>
      <c r="J121" s="212">
        <f>ROUND(I121*H121,2)</f>
        <v>0</v>
      </c>
      <c r="K121" s="208" t="s">
        <v>140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159</v>
      </c>
      <c r="AT121" s="217" t="s">
        <v>136</v>
      </c>
      <c r="AU121" s="217" t="s">
        <v>85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159</v>
      </c>
      <c r="BM121" s="217" t="s">
        <v>242</v>
      </c>
    </row>
    <row r="122" s="2" customFormat="1">
      <c r="A122" s="40"/>
      <c r="B122" s="41"/>
      <c r="C122" s="42"/>
      <c r="D122" s="219" t="s">
        <v>143</v>
      </c>
      <c r="E122" s="42"/>
      <c r="F122" s="220" t="s">
        <v>243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143</v>
      </c>
      <c r="AU122" s="19" t="s">
        <v>85</v>
      </c>
    </row>
    <row r="123" s="2" customFormat="1" ht="33" customHeight="1">
      <c r="A123" s="40"/>
      <c r="B123" s="41"/>
      <c r="C123" s="206" t="s">
        <v>244</v>
      </c>
      <c r="D123" s="206" t="s">
        <v>136</v>
      </c>
      <c r="E123" s="207" t="s">
        <v>245</v>
      </c>
      <c r="F123" s="208" t="s">
        <v>246</v>
      </c>
      <c r="G123" s="209" t="s">
        <v>241</v>
      </c>
      <c r="H123" s="210">
        <v>2.1059999999999999</v>
      </c>
      <c r="I123" s="211"/>
      <c r="J123" s="212">
        <f>ROUND(I123*H123,2)</f>
        <v>0</v>
      </c>
      <c r="K123" s="208" t="s">
        <v>140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159</v>
      </c>
      <c r="AT123" s="217" t="s">
        <v>136</v>
      </c>
      <c r="AU123" s="217" t="s">
        <v>85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159</v>
      </c>
      <c r="BM123" s="217" t="s">
        <v>247</v>
      </c>
    </row>
    <row r="124" s="2" customFormat="1">
      <c r="A124" s="40"/>
      <c r="B124" s="41"/>
      <c r="C124" s="42"/>
      <c r="D124" s="219" t="s">
        <v>143</v>
      </c>
      <c r="E124" s="42"/>
      <c r="F124" s="220" t="s">
        <v>248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143</v>
      </c>
      <c r="AU124" s="19" t="s">
        <v>85</v>
      </c>
    </row>
    <row r="125" s="2" customFormat="1" ht="44.25" customHeight="1">
      <c r="A125" s="40"/>
      <c r="B125" s="41"/>
      <c r="C125" s="206" t="s">
        <v>249</v>
      </c>
      <c r="D125" s="206" t="s">
        <v>136</v>
      </c>
      <c r="E125" s="207" t="s">
        <v>250</v>
      </c>
      <c r="F125" s="208" t="s">
        <v>251</v>
      </c>
      <c r="G125" s="209" t="s">
        <v>241</v>
      </c>
      <c r="H125" s="210">
        <v>18.954000000000001</v>
      </c>
      <c r="I125" s="211"/>
      <c r="J125" s="212">
        <f>ROUND(I125*H125,2)</f>
        <v>0</v>
      </c>
      <c r="K125" s="208" t="s">
        <v>140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159</v>
      </c>
      <c r="AT125" s="217" t="s">
        <v>136</v>
      </c>
      <c r="AU125" s="217" t="s">
        <v>85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159</v>
      </c>
      <c r="BM125" s="217" t="s">
        <v>252</v>
      </c>
    </row>
    <row r="126" s="2" customFormat="1">
      <c r="A126" s="40"/>
      <c r="B126" s="41"/>
      <c r="C126" s="42"/>
      <c r="D126" s="219" t="s">
        <v>143</v>
      </c>
      <c r="E126" s="42"/>
      <c r="F126" s="220" t="s">
        <v>253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143</v>
      </c>
      <c r="AU126" s="19" t="s">
        <v>85</v>
      </c>
    </row>
    <row r="127" s="13" customFormat="1">
      <c r="A127" s="13"/>
      <c r="B127" s="230"/>
      <c r="C127" s="231"/>
      <c r="D127" s="224" t="s">
        <v>194</v>
      </c>
      <c r="E127" s="231"/>
      <c r="F127" s="233" t="s">
        <v>254</v>
      </c>
      <c r="G127" s="231"/>
      <c r="H127" s="234">
        <v>18.954000000000001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194</v>
      </c>
      <c r="AU127" s="240" t="s">
        <v>85</v>
      </c>
      <c r="AV127" s="13" t="s">
        <v>85</v>
      </c>
      <c r="AW127" s="13" t="s">
        <v>4</v>
      </c>
      <c r="AX127" s="13" t="s">
        <v>83</v>
      </c>
      <c r="AY127" s="240" t="s">
        <v>133</v>
      </c>
    </row>
    <row r="128" s="2" customFormat="1" ht="37.8" customHeight="1">
      <c r="A128" s="40"/>
      <c r="B128" s="41"/>
      <c r="C128" s="206" t="s">
        <v>8</v>
      </c>
      <c r="D128" s="206" t="s">
        <v>136</v>
      </c>
      <c r="E128" s="207" t="s">
        <v>255</v>
      </c>
      <c r="F128" s="208" t="s">
        <v>256</v>
      </c>
      <c r="G128" s="209" t="s">
        <v>241</v>
      </c>
      <c r="H128" s="210">
        <v>1.264</v>
      </c>
      <c r="I128" s="211"/>
      <c r="J128" s="212">
        <f>ROUND(I128*H128,2)</f>
        <v>0</v>
      </c>
      <c r="K128" s="208" t="s">
        <v>140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159</v>
      </c>
      <c r="AT128" s="217" t="s">
        <v>136</v>
      </c>
      <c r="AU128" s="217" t="s">
        <v>85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159</v>
      </c>
      <c r="BM128" s="217" t="s">
        <v>257</v>
      </c>
    </row>
    <row r="129" s="2" customFormat="1">
      <c r="A129" s="40"/>
      <c r="B129" s="41"/>
      <c r="C129" s="42"/>
      <c r="D129" s="219" t="s">
        <v>143</v>
      </c>
      <c r="E129" s="42"/>
      <c r="F129" s="220" t="s">
        <v>258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143</v>
      </c>
      <c r="AU129" s="19" t="s">
        <v>85</v>
      </c>
    </row>
    <row r="130" s="13" customFormat="1">
      <c r="A130" s="13"/>
      <c r="B130" s="230"/>
      <c r="C130" s="231"/>
      <c r="D130" s="224" t="s">
        <v>194</v>
      </c>
      <c r="E130" s="231"/>
      <c r="F130" s="233" t="s">
        <v>259</v>
      </c>
      <c r="G130" s="231"/>
      <c r="H130" s="234">
        <v>1.264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194</v>
      </c>
      <c r="AU130" s="240" t="s">
        <v>85</v>
      </c>
      <c r="AV130" s="13" t="s">
        <v>85</v>
      </c>
      <c r="AW130" s="13" t="s">
        <v>4</v>
      </c>
      <c r="AX130" s="13" t="s">
        <v>83</v>
      </c>
      <c r="AY130" s="240" t="s">
        <v>133</v>
      </c>
    </row>
    <row r="131" s="2" customFormat="1" ht="37.8" customHeight="1">
      <c r="A131" s="40"/>
      <c r="B131" s="41"/>
      <c r="C131" s="206" t="s">
        <v>260</v>
      </c>
      <c r="D131" s="206" t="s">
        <v>136</v>
      </c>
      <c r="E131" s="207" t="s">
        <v>261</v>
      </c>
      <c r="F131" s="208" t="s">
        <v>262</v>
      </c>
      <c r="G131" s="209" t="s">
        <v>241</v>
      </c>
      <c r="H131" s="210">
        <v>0.84199999999999997</v>
      </c>
      <c r="I131" s="211"/>
      <c r="J131" s="212">
        <f>ROUND(I131*H131,2)</f>
        <v>0</v>
      </c>
      <c r="K131" s="208" t="s">
        <v>140</v>
      </c>
      <c r="L131" s="46"/>
      <c r="M131" s="213" t="s">
        <v>19</v>
      </c>
      <c r="N131" s="214" t="s">
        <v>46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159</v>
      </c>
      <c r="AT131" s="217" t="s">
        <v>136</v>
      </c>
      <c r="AU131" s="217" t="s">
        <v>85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159</v>
      </c>
      <c r="BM131" s="217" t="s">
        <v>263</v>
      </c>
    </row>
    <row r="132" s="2" customFormat="1">
      <c r="A132" s="40"/>
      <c r="B132" s="41"/>
      <c r="C132" s="42"/>
      <c r="D132" s="219" t="s">
        <v>143</v>
      </c>
      <c r="E132" s="42"/>
      <c r="F132" s="220" t="s">
        <v>264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85</v>
      </c>
    </row>
    <row r="133" s="13" customFormat="1">
      <c r="A133" s="13"/>
      <c r="B133" s="230"/>
      <c r="C133" s="231"/>
      <c r="D133" s="224" t="s">
        <v>194</v>
      </c>
      <c r="E133" s="231"/>
      <c r="F133" s="233" t="s">
        <v>265</v>
      </c>
      <c r="G133" s="231"/>
      <c r="H133" s="234">
        <v>0.84199999999999997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194</v>
      </c>
      <c r="AU133" s="240" t="s">
        <v>85</v>
      </c>
      <c r="AV133" s="13" t="s">
        <v>85</v>
      </c>
      <c r="AW133" s="13" t="s">
        <v>4</v>
      </c>
      <c r="AX133" s="13" t="s">
        <v>83</v>
      </c>
      <c r="AY133" s="240" t="s">
        <v>133</v>
      </c>
    </row>
    <row r="134" s="12" customFormat="1" ht="22.8" customHeight="1">
      <c r="A134" s="12"/>
      <c r="B134" s="190"/>
      <c r="C134" s="191"/>
      <c r="D134" s="192" t="s">
        <v>74</v>
      </c>
      <c r="E134" s="204" t="s">
        <v>266</v>
      </c>
      <c r="F134" s="204" t="s">
        <v>267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SUM(P135:P136)</f>
        <v>0</v>
      </c>
      <c r="Q134" s="198"/>
      <c r="R134" s="199">
        <f>SUM(R135:R136)</f>
        <v>0</v>
      </c>
      <c r="S134" s="198"/>
      <c r="T134" s="20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83</v>
      </c>
      <c r="AT134" s="202" t="s">
        <v>74</v>
      </c>
      <c r="AU134" s="202" t="s">
        <v>83</v>
      </c>
      <c r="AY134" s="201" t="s">
        <v>133</v>
      </c>
      <c r="BK134" s="203">
        <f>SUM(BK135:BK136)</f>
        <v>0</v>
      </c>
    </row>
    <row r="135" s="2" customFormat="1" ht="55.5" customHeight="1">
      <c r="A135" s="40"/>
      <c r="B135" s="41"/>
      <c r="C135" s="206" t="s">
        <v>268</v>
      </c>
      <c r="D135" s="206" t="s">
        <v>136</v>
      </c>
      <c r="E135" s="207" t="s">
        <v>269</v>
      </c>
      <c r="F135" s="208" t="s">
        <v>270</v>
      </c>
      <c r="G135" s="209" t="s">
        <v>241</v>
      </c>
      <c r="H135" s="210">
        <v>0.751</v>
      </c>
      <c r="I135" s="211"/>
      <c r="J135" s="212">
        <f>ROUND(I135*H135,2)</f>
        <v>0</v>
      </c>
      <c r="K135" s="208" t="s">
        <v>140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159</v>
      </c>
      <c r="AT135" s="217" t="s">
        <v>136</v>
      </c>
      <c r="AU135" s="217" t="s">
        <v>85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159</v>
      </c>
      <c r="BM135" s="217" t="s">
        <v>271</v>
      </c>
    </row>
    <row r="136" s="2" customFormat="1">
      <c r="A136" s="40"/>
      <c r="B136" s="41"/>
      <c r="C136" s="42"/>
      <c r="D136" s="219" t="s">
        <v>143</v>
      </c>
      <c r="E136" s="42"/>
      <c r="F136" s="220" t="s">
        <v>272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143</v>
      </c>
      <c r="AU136" s="19" t="s">
        <v>85</v>
      </c>
    </row>
    <row r="137" s="12" customFormat="1" ht="25.92" customHeight="1">
      <c r="A137" s="12"/>
      <c r="B137" s="190"/>
      <c r="C137" s="191"/>
      <c r="D137" s="192" t="s">
        <v>74</v>
      </c>
      <c r="E137" s="193" t="s">
        <v>273</v>
      </c>
      <c r="F137" s="193" t="s">
        <v>274</v>
      </c>
      <c r="G137" s="191"/>
      <c r="H137" s="191"/>
      <c r="I137" s="194"/>
      <c r="J137" s="195">
        <f>BK137</f>
        <v>0</v>
      </c>
      <c r="K137" s="191"/>
      <c r="L137" s="196"/>
      <c r="M137" s="197"/>
      <c r="N137" s="198"/>
      <c r="O137" s="198"/>
      <c r="P137" s="199">
        <f>P138+P144+P155+P167+P185</f>
        <v>0</v>
      </c>
      <c r="Q137" s="198"/>
      <c r="R137" s="199">
        <f>R138+R144+R155+R167+R185</f>
        <v>1.1027963999999999</v>
      </c>
      <c r="S137" s="198"/>
      <c r="T137" s="200">
        <f>T138+T144+T155+T167+T185</f>
        <v>0.49998050000000005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85</v>
      </c>
      <c r="AT137" s="202" t="s">
        <v>74</v>
      </c>
      <c r="AU137" s="202" t="s">
        <v>75</v>
      </c>
      <c r="AY137" s="201" t="s">
        <v>133</v>
      </c>
      <c r="BK137" s="203">
        <f>BK138+BK144+BK155+BK167+BK185</f>
        <v>0</v>
      </c>
    </row>
    <row r="138" s="12" customFormat="1" ht="22.8" customHeight="1">
      <c r="A138" s="12"/>
      <c r="B138" s="190"/>
      <c r="C138" s="191"/>
      <c r="D138" s="192" t="s">
        <v>74</v>
      </c>
      <c r="E138" s="204" t="s">
        <v>275</v>
      </c>
      <c r="F138" s="204" t="s">
        <v>276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SUM(P139:P143)</f>
        <v>0</v>
      </c>
      <c r="Q138" s="198"/>
      <c r="R138" s="199">
        <f>SUM(R139:R143)</f>
        <v>0</v>
      </c>
      <c r="S138" s="198"/>
      <c r="T138" s="200">
        <f>SUM(T139:T143)</f>
        <v>0.42217650000000007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85</v>
      </c>
      <c r="AT138" s="202" t="s">
        <v>74</v>
      </c>
      <c r="AU138" s="202" t="s">
        <v>83</v>
      </c>
      <c r="AY138" s="201" t="s">
        <v>133</v>
      </c>
      <c r="BK138" s="203">
        <f>SUM(BK139:BK143)</f>
        <v>0</v>
      </c>
    </row>
    <row r="139" s="2" customFormat="1" ht="44.25" customHeight="1">
      <c r="A139" s="40"/>
      <c r="B139" s="41"/>
      <c r="C139" s="206" t="s">
        <v>277</v>
      </c>
      <c r="D139" s="206" t="s">
        <v>136</v>
      </c>
      <c r="E139" s="207" t="s">
        <v>278</v>
      </c>
      <c r="F139" s="208" t="s">
        <v>279</v>
      </c>
      <c r="G139" s="209" t="s">
        <v>191</v>
      </c>
      <c r="H139" s="210">
        <v>24.474</v>
      </c>
      <c r="I139" s="211"/>
      <c r="J139" s="212">
        <f>ROUND(I139*H139,2)</f>
        <v>0</v>
      </c>
      <c r="K139" s="208" t="s">
        <v>140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0.017250000000000001</v>
      </c>
      <c r="T139" s="216">
        <f>S139*H139</f>
        <v>0.42217650000000007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280</v>
      </c>
      <c r="AT139" s="217" t="s">
        <v>136</v>
      </c>
      <c r="AU139" s="217" t="s">
        <v>85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280</v>
      </c>
      <c r="BM139" s="217" t="s">
        <v>281</v>
      </c>
    </row>
    <row r="140" s="2" customFormat="1">
      <c r="A140" s="40"/>
      <c r="B140" s="41"/>
      <c r="C140" s="42"/>
      <c r="D140" s="219" t="s">
        <v>143</v>
      </c>
      <c r="E140" s="42"/>
      <c r="F140" s="220" t="s">
        <v>282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143</v>
      </c>
      <c r="AU140" s="19" t="s">
        <v>85</v>
      </c>
    </row>
    <row r="141" s="13" customFormat="1">
      <c r="A141" s="13"/>
      <c r="B141" s="230"/>
      <c r="C141" s="231"/>
      <c r="D141" s="224" t="s">
        <v>194</v>
      </c>
      <c r="E141" s="232" t="s">
        <v>19</v>
      </c>
      <c r="F141" s="233" t="s">
        <v>283</v>
      </c>
      <c r="G141" s="231"/>
      <c r="H141" s="234">
        <v>8.9640000000000004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194</v>
      </c>
      <c r="AU141" s="240" t="s">
        <v>85</v>
      </c>
      <c r="AV141" s="13" t="s">
        <v>85</v>
      </c>
      <c r="AW141" s="13" t="s">
        <v>36</v>
      </c>
      <c r="AX141" s="13" t="s">
        <v>75</v>
      </c>
      <c r="AY141" s="240" t="s">
        <v>133</v>
      </c>
    </row>
    <row r="142" s="13" customFormat="1">
      <c r="A142" s="13"/>
      <c r="B142" s="230"/>
      <c r="C142" s="231"/>
      <c r="D142" s="224" t="s">
        <v>194</v>
      </c>
      <c r="E142" s="232" t="s">
        <v>19</v>
      </c>
      <c r="F142" s="233" t="s">
        <v>284</v>
      </c>
      <c r="G142" s="231"/>
      <c r="H142" s="234">
        <v>15.51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194</v>
      </c>
      <c r="AU142" s="240" t="s">
        <v>85</v>
      </c>
      <c r="AV142" s="13" t="s">
        <v>85</v>
      </c>
      <c r="AW142" s="13" t="s">
        <v>36</v>
      </c>
      <c r="AX142" s="13" t="s">
        <v>75</v>
      </c>
      <c r="AY142" s="240" t="s">
        <v>133</v>
      </c>
    </row>
    <row r="143" s="14" customFormat="1">
      <c r="A143" s="14"/>
      <c r="B143" s="241"/>
      <c r="C143" s="242"/>
      <c r="D143" s="224" t="s">
        <v>194</v>
      </c>
      <c r="E143" s="243" t="s">
        <v>19</v>
      </c>
      <c r="F143" s="244" t="s">
        <v>208</v>
      </c>
      <c r="G143" s="242"/>
      <c r="H143" s="245">
        <v>24.474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194</v>
      </c>
      <c r="AU143" s="251" t="s">
        <v>85</v>
      </c>
      <c r="AV143" s="14" t="s">
        <v>159</v>
      </c>
      <c r="AW143" s="14" t="s">
        <v>36</v>
      </c>
      <c r="AX143" s="14" t="s">
        <v>83</v>
      </c>
      <c r="AY143" s="251" t="s">
        <v>133</v>
      </c>
    </row>
    <row r="144" s="12" customFormat="1" ht="22.8" customHeight="1">
      <c r="A144" s="12"/>
      <c r="B144" s="190"/>
      <c r="C144" s="191"/>
      <c r="D144" s="192" t="s">
        <v>74</v>
      </c>
      <c r="E144" s="204" t="s">
        <v>285</v>
      </c>
      <c r="F144" s="204" t="s">
        <v>286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SUM(P145:P154)</f>
        <v>0</v>
      </c>
      <c r="Q144" s="198"/>
      <c r="R144" s="199">
        <f>SUM(R145:R154)</f>
        <v>0.093312000000000006</v>
      </c>
      <c r="S144" s="198"/>
      <c r="T144" s="200">
        <f>SUM(T145:T154)</f>
        <v>0.035403999999999998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85</v>
      </c>
      <c r="AT144" s="202" t="s">
        <v>74</v>
      </c>
      <c r="AU144" s="202" t="s">
        <v>83</v>
      </c>
      <c r="AY144" s="201" t="s">
        <v>133</v>
      </c>
      <c r="BK144" s="203">
        <f>SUM(BK145:BK154)</f>
        <v>0</v>
      </c>
    </row>
    <row r="145" s="2" customFormat="1" ht="24.15" customHeight="1">
      <c r="A145" s="40"/>
      <c r="B145" s="41"/>
      <c r="C145" s="206" t="s">
        <v>280</v>
      </c>
      <c r="D145" s="206" t="s">
        <v>136</v>
      </c>
      <c r="E145" s="207" t="s">
        <v>287</v>
      </c>
      <c r="F145" s="208" t="s">
        <v>288</v>
      </c>
      <c r="G145" s="209" t="s">
        <v>198</v>
      </c>
      <c r="H145" s="210">
        <v>21.199999999999999</v>
      </c>
      <c r="I145" s="211"/>
      <c r="J145" s="212">
        <f>ROUND(I145*H145,2)</f>
        <v>0</v>
      </c>
      <c r="K145" s="208" t="s">
        <v>140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0.00167</v>
      </c>
      <c r="T145" s="216">
        <f>S145*H145</f>
        <v>0.035403999999999998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280</v>
      </c>
      <c r="AT145" s="217" t="s">
        <v>136</v>
      </c>
      <c r="AU145" s="217" t="s">
        <v>85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280</v>
      </c>
      <c r="BM145" s="217" t="s">
        <v>289</v>
      </c>
    </row>
    <row r="146" s="2" customFormat="1">
      <c r="A146" s="40"/>
      <c r="B146" s="41"/>
      <c r="C146" s="42"/>
      <c r="D146" s="219" t="s">
        <v>143</v>
      </c>
      <c r="E146" s="42"/>
      <c r="F146" s="220" t="s">
        <v>290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143</v>
      </c>
      <c r="AU146" s="19" t="s">
        <v>85</v>
      </c>
    </row>
    <row r="147" s="13" customFormat="1">
      <c r="A147" s="13"/>
      <c r="B147" s="230"/>
      <c r="C147" s="231"/>
      <c r="D147" s="224" t="s">
        <v>194</v>
      </c>
      <c r="E147" s="232" t="s">
        <v>19</v>
      </c>
      <c r="F147" s="233" t="s">
        <v>291</v>
      </c>
      <c r="G147" s="231"/>
      <c r="H147" s="234">
        <v>21.199999999999999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194</v>
      </c>
      <c r="AU147" s="240" t="s">
        <v>85</v>
      </c>
      <c r="AV147" s="13" t="s">
        <v>85</v>
      </c>
      <c r="AW147" s="13" t="s">
        <v>36</v>
      </c>
      <c r="AX147" s="13" t="s">
        <v>83</v>
      </c>
      <c r="AY147" s="240" t="s">
        <v>133</v>
      </c>
    </row>
    <row r="148" s="2" customFormat="1" ht="37.8" customHeight="1">
      <c r="A148" s="40"/>
      <c r="B148" s="41"/>
      <c r="C148" s="206" t="s">
        <v>292</v>
      </c>
      <c r="D148" s="206" t="s">
        <v>136</v>
      </c>
      <c r="E148" s="207" t="s">
        <v>293</v>
      </c>
      <c r="F148" s="208" t="s">
        <v>294</v>
      </c>
      <c r="G148" s="209" t="s">
        <v>198</v>
      </c>
      <c r="H148" s="210">
        <v>21.600000000000001</v>
      </c>
      <c r="I148" s="211"/>
      <c r="J148" s="212">
        <f>ROUND(I148*H148,2)</f>
        <v>0</v>
      </c>
      <c r="K148" s="208" t="s">
        <v>140</v>
      </c>
      <c r="L148" s="46"/>
      <c r="M148" s="213" t="s">
        <v>19</v>
      </c>
      <c r="N148" s="214" t="s">
        <v>46</v>
      </c>
      <c r="O148" s="86"/>
      <c r="P148" s="215">
        <f>O148*H148</f>
        <v>0</v>
      </c>
      <c r="Q148" s="215">
        <v>0.0043200000000000001</v>
      </c>
      <c r="R148" s="215">
        <f>Q148*H148</f>
        <v>0.093312000000000006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280</v>
      </c>
      <c r="AT148" s="217" t="s">
        <v>136</v>
      </c>
      <c r="AU148" s="217" t="s">
        <v>85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280</v>
      </c>
      <c r="BM148" s="217" t="s">
        <v>295</v>
      </c>
    </row>
    <row r="149" s="2" customFormat="1">
      <c r="A149" s="40"/>
      <c r="B149" s="41"/>
      <c r="C149" s="42"/>
      <c r="D149" s="219" t="s">
        <v>143</v>
      </c>
      <c r="E149" s="42"/>
      <c r="F149" s="220" t="s">
        <v>296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143</v>
      </c>
      <c r="AU149" s="19" t="s">
        <v>85</v>
      </c>
    </row>
    <row r="150" s="13" customFormat="1">
      <c r="A150" s="13"/>
      <c r="B150" s="230"/>
      <c r="C150" s="231"/>
      <c r="D150" s="224" t="s">
        <v>194</v>
      </c>
      <c r="E150" s="232" t="s">
        <v>19</v>
      </c>
      <c r="F150" s="233" t="s">
        <v>297</v>
      </c>
      <c r="G150" s="231"/>
      <c r="H150" s="234">
        <v>21.600000000000001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194</v>
      </c>
      <c r="AU150" s="240" t="s">
        <v>85</v>
      </c>
      <c r="AV150" s="13" t="s">
        <v>85</v>
      </c>
      <c r="AW150" s="13" t="s">
        <v>36</v>
      </c>
      <c r="AX150" s="13" t="s">
        <v>83</v>
      </c>
      <c r="AY150" s="240" t="s">
        <v>133</v>
      </c>
    </row>
    <row r="151" s="2" customFormat="1" ht="55.5" customHeight="1">
      <c r="A151" s="40"/>
      <c r="B151" s="41"/>
      <c r="C151" s="206" t="s">
        <v>298</v>
      </c>
      <c r="D151" s="206" t="s">
        <v>136</v>
      </c>
      <c r="E151" s="207" t="s">
        <v>299</v>
      </c>
      <c r="F151" s="208" t="s">
        <v>300</v>
      </c>
      <c r="G151" s="209" t="s">
        <v>301</v>
      </c>
      <c r="H151" s="210">
        <v>16</v>
      </c>
      <c r="I151" s="211"/>
      <c r="J151" s="212">
        <f>ROUND(I151*H151,2)</f>
        <v>0</v>
      </c>
      <c r="K151" s="208" t="s">
        <v>140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280</v>
      </c>
      <c r="AT151" s="217" t="s">
        <v>136</v>
      </c>
      <c r="AU151" s="217" t="s">
        <v>85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280</v>
      </c>
      <c r="BM151" s="217" t="s">
        <v>302</v>
      </c>
    </row>
    <row r="152" s="2" customFormat="1">
      <c r="A152" s="40"/>
      <c r="B152" s="41"/>
      <c r="C152" s="42"/>
      <c r="D152" s="219" t="s">
        <v>143</v>
      </c>
      <c r="E152" s="42"/>
      <c r="F152" s="220" t="s">
        <v>303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143</v>
      </c>
      <c r="AU152" s="19" t="s">
        <v>85</v>
      </c>
    </row>
    <row r="153" s="2" customFormat="1" ht="55.5" customHeight="1">
      <c r="A153" s="40"/>
      <c r="B153" s="41"/>
      <c r="C153" s="206" t="s">
        <v>304</v>
      </c>
      <c r="D153" s="206" t="s">
        <v>136</v>
      </c>
      <c r="E153" s="207" t="s">
        <v>305</v>
      </c>
      <c r="F153" s="208" t="s">
        <v>306</v>
      </c>
      <c r="G153" s="209" t="s">
        <v>241</v>
      </c>
      <c r="H153" s="210">
        <v>0.092999999999999999</v>
      </c>
      <c r="I153" s="211"/>
      <c r="J153" s="212">
        <f>ROUND(I153*H153,2)</f>
        <v>0</v>
      </c>
      <c r="K153" s="208" t="s">
        <v>140</v>
      </c>
      <c r="L153" s="46"/>
      <c r="M153" s="213" t="s">
        <v>19</v>
      </c>
      <c r="N153" s="214" t="s">
        <v>46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280</v>
      </c>
      <c r="AT153" s="217" t="s">
        <v>136</v>
      </c>
      <c r="AU153" s="217" t="s">
        <v>85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83</v>
      </c>
      <c r="BK153" s="218">
        <f>ROUND(I153*H153,2)</f>
        <v>0</v>
      </c>
      <c r="BL153" s="19" t="s">
        <v>280</v>
      </c>
      <c r="BM153" s="217" t="s">
        <v>307</v>
      </c>
    </row>
    <row r="154" s="2" customFormat="1">
      <c r="A154" s="40"/>
      <c r="B154" s="41"/>
      <c r="C154" s="42"/>
      <c r="D154" s="219" t="s">
        <v>143</v>
      </c>
      <c r="E154" s="42"/>
      <c r="F154" s="220" t="s">
        <v>308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143</v>
      </c>
      <c r="AU154" s="19" t="s">
        <v>85</v>
      </c>
    </row>
    <row r="155" s="12" customFormat="1" ht="22.8" customHeight="1">
      <c r="A155" s="12"/>
      <c r="B155" s="190"/>
      <c r="C155" s="191"/>
      <c r="D155" s="192" t="s">
        <v>74</v>
      </c>
      <c r="E155" s="204" t="s">
        <v>309</v>
      </c>
      <c r="F155" s="204" t="s">
        <v>310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SUM(P156:P166)</f>
        <v>0</v>
      </c>
      <c r="Q155" s="198"/>
      <c r="R155" s="199">
        <f>SUM(R156:R166)</f>
        <v>0.023860000000000003</v>
      </c>
      <c r="S155" s="198"/>
      <c r="T155" s="200">
        <f>SUM(T156:T166)</f>
        <v>0.0424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85</v>
      </c>
      <c r="AT155" s="202" t="s">
        <v>74</v>
      </c>
      <c r="AU155" s="202" t="s">
        <v>83</v>
      </c>
      <c r="AY155" s="201" t="s">
        <v>133</v>
      </c>
      <c r="BK155" s="203">
        <f>SUM(BK156:BK166)</f>
        <v>0</v>
      </c>
    </row>
    <row r="156" s="2" customFormat="1" ht="16.5" customHeight="1">
      <c r="A156" s="40"/>
      <c r="B156" s="41"/>
      <c r="C156" s="206" t="s">
        <v>311</v>
      </c>
      <c r="D156" s="206" t="s">
        <v>136</v>
      </c>
      <c r="E156" s="207" t="s">
        <v>312</v>
      </c>
      <c r="F156" s="208" t="s">
        <v>313</v>
      </c>
      <c r="G156" s="209" t="s">
        <v>198</v>
      </c>
      <c r="H156" s="210">
        <v>21.199999999999999</v>
      </c>
      <c r="I156" s="211"/>
      <c r="J156" s="212">
        <f>ROUND(I156*H156,2)</f>
        <v>0</v>
      </c>
      <c r="K156" s="208" t="s">
        <v>140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0.002</v>
      </c>
      <c r="T156" s="216">
        <f>S156*H156</f>
        <v>0.0424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280</v>
      </c>
      <c r="AT156" s="217" t="s">
        <v>136</v>
      </c>
      <c r="AU156" s="217" t="s">
        <v>85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280</v>
      </c>
      <c r="BM156" s="217" t="s">
        <v>314</v>
      </c>
    </row>
    <row r="157" s="2" customFormat="1">
      <c r="A157" s="40"/>
      <c r="B157" s="41"/>
      <c r="C157" s="42"/>
      <c r="D157" s="219" t="s">
        <v>143</v>
      </c>
      <c r="E157" s="42"/>
      <c r="F157" s="220" t="s">
        <v>315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143</v>
      </c>
      <c r="AU157" s="19" t="s">
        <v>85</v>
      </c>
    </row>
    <row r="158" s="13" customFormat="1">
      <c r="A158" s="13"/>
      <c r="B158" s="230"/>
      <c r="C158" s="231"/>
      <c r="D158" s="224" t="s">
        <v>194</v>
      </c>
      <c r="E158" s="232" t="s">
        <v>19</v>
      </c>
      <c r="F158" s="233" t="s">
        <v>291</v>
      </c>
      <c r="G158" s="231"/>
      <c r="H158" s="234">
        <v>21.199999999999999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194</v>
      </c>
      <c r="AU158" s="240" t="s">
        <v>85</v>
      </c>
      <c r="AV158" s="13" t="s">
        <v>85</v>
      </c>
      <c r="AW158" s="13" t="s">
        <v>36</v>
      </c>
      <c r="AX158" s="13" t="s">
        <v>83</v>
      </c>
      <c r="AY158" s="240" t="s">
        <v>133</v>
      </c>
    </row>
    <row r="159" s="2" customFormat="1" ht="33" customHeight="1">
      <c r="A159" s="40"/>
      <c r="B159" s="41"/>
      <c r="C159" s="206" t="s">
        <v>7</v>
      </c>
      <c r="D159" s="206" t="s">
        <v>136</v>
      </c>
      <c r="E159" s="207" t="s">
        <v>316</v>
      </c>
      <c r="F159" s="208" t="s">
        <v>317</v>
      </c>
      <c r="G159" s="209" t="s">
        <v>198</v>
      </c>
      <c r="H159" s="210">
        <v>21.199999999999999</v>
      </c>
      <c r="I159" s="211"/>
      <c r="J159" s="212">
        <f>ROUND(I159*H159,2)</f>
        <v>0</v>
      </c>
      <c r="K159" s="208" t="s">
        <v>140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280</v>
      </c>
      <c r="AT159" s="217" t="s">
        <v>136</v>
      </c>
      <c r="AU159" s="217" t="s">
        <v>85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280</v>
      </c>
      <c r="BM159" s="217" t="s">
        <v>318</v>
      </c>
    </row>
    <row r="160" s="2" customFormat="1">
      <c r="A160" s="40"/>
      <c r="B160" s="41"/>
      <c r="C160" s="42"/>
      <c r="D160" s="219" t="s">
        <v>143</v>
      </c>
      <c r="E160" s="42"/>
      <c r="F160" s="220" t="s">
        <v>319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143</v>
      </c>
      <c r="AU160" s="19" t="s">
        <v>85</v>
      </c>
    </row>
    <row r="161" s="13" customFormat="1">
      <c r="A161" s="13"/>
      <c r="B161" s="230"/>
      <c r="C161" s="231"/>
      <c r="D161" s="224" t="s">
        <v>194</v>
      </c>
      <c r="E161" s="232" t="s">
        <v>19</v>
      </c>
      <c r="F161" s="233" t="s">
        <v>291</v>
      </c>
      <c r="G161" s="231"/>
      <c r="H161" s="234">
        <v>21.199999999999999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194</v>
      </c>
      <c r="AU161" s="240" t="s">
        <v>85</v>
      </c>
      <c r="AV161" s="13" t="s">
        <v>85</v>
      </c>
      <c r="AW161" s="13" t="s">
        <v>36</v>
      </c>
      <c r="AX161" s="13" t="s">
        <v>83</v>
      </c>
      <c r="AY161" s="240" t="s">
        <v>133</v>
      </c>
    </row>
    <row r="162" s="2" customFormat="1" ht="16.5" customHeight="1">
      <c r="A162" s="40"/>
      <c r="B162" s="41"/>
      <c r="C162" s="252" t="s">
        <v>320</v>
      </c>
      <c r="D162" s="252" t="s">
        <v>321</v>
      </c>
      <c r="E162" s="253" t="s">
        <v>322</v>
      </c>
      <c r="F162" s="254" t="s">
        <v>323</v>
      </c>
      <c r="G162" s="255" t="s">
        <v>198</v>
      </c>
      <c r="H162" s="256">
        <v>22.260000000000002</v>
      </c>
      <c r="I162" s="257"/>
      <c r="J162" s="258">
        <f>ROUND(I162*H162,2)</f>
        <v>0</v>
      </c>
      <c r="K162" s="254" t="s">
        <v>140</v>
      </c>
      <c r="L162" s="259"/>
      <c r="M162" s="260" t="s">
        <v>19</v>
      </c>
      <c r="N162" s="261" t="s">
        <v>46</v>
      </c>
      <c r="O162" s="86"/>
      <c r="P162" s="215">
        <f>O162*H162</f>
        <v>0</v>
      </c>
      <c r="Q162" s="215">
        <v>0.001</v>
      </c>
      <c r="R162" s="215">
        <f>Q162*H162</f>
        <v>0.022260000000000002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324</v>
      </c>
      <c r="AT162" s="217" t="s">
        <v>321</v>
      </c>
      <c r="AU162" s="217" t="s">
        <v>85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280</v>
      </c>
      <c r="BM162" s="217" t="s">
        <v>325</v>
      </c>
    </row>
    <row r="163" s="13" customFormat="1">
      <c r="A163" s="13"/>
      <c r="B163" s="230"/>
      <c r="C163" s="231"/>
      <c r="D163" s="224" t="s">
        <v>194</v>
      </c>
      <c r="E163" s="231"/>
      <c r="F163" s="233" t="s">
        <v>326</v>
      </c>
      <c r="G163" s="231"/>
      <c r="H163" s="234">
        <v>22.260000000000002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194</v>
      </c>
      <c r="AU163" s="240" t="s">
        <v>85</v>
      </c>
      <c r="AV163" s="13" t="s">
        <v>85</v>
      </c>
      <c r="AW163" s="13" t="s">
        <v>4</v>
      </c>
      <c r="AX163" s="13" t="s">
        <v>83</v>
      </c>
      <c r="AY163" s="240" t="s">
        <v>133</v>
      </c>
    </row>
    <row r="164" s="2" customFormat="1" ht="16.5" customHeight="1">
      <c r="A164" s="40"/>
      <c r="B164" s="41"/>
      <c r="C164" s="252" t="s">
        <v>327</v>
      </c>
      <c r="D164" s="252" t="s">
        <v>321</v>
      </c>
      <c r="E164" s="253" t="s">
        <v>328</v>
      </c>
      <c r="F164" s="254" t="s">
        <v>329</v>
      </c>
      <c r="G164" s="255" t="s">
        <v>330</v>
      </c>
      <c r="H164" s="256">
        <v>8</v>
      </c>
      <c r="I164" s="257"/>
      <c r="J164" s="258">
        <f>ROUND(I164*H164,2)</f>
        <v>0</v>
      </c>
      <c r="K164" s="254" t="s">
        <v>140</v>
      </c>
      <c r="L164" s="259"/>
      <c r="M164" s="260" t="s">
        <v>19</v>
      </c>
      <c r="N164" s="261" t="s">
        <v>46</v>
      </c>
      <c r="O164" s="86"/>
      <c r="P164" s="215">
        <f>O164*H164</f>
        <v>0</v>
      </c>
      <c r="Q164" s="215">
        <v>0.00020000000000000001</v>
      </c>
      <c r="R164" s="215">
        <f>Q164*H164</f>
        <v>0.0016000000000000001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324</v>
      </c>
      <c r="AT164" s="217" t="s">
        <v>321</v>
      </c>
      <c r="AU164" s="217" t="s">
        <v>85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280</v>
      </c>
      <c r="BM164" s="217" t="s">
        <v>331</v>
      </c>
    </row>
    <row r="165" s="2" customFormat="1" ht="49.05" customHeight="1">
      <c r="A165" s="40"/>
      <c r="B165" s="41"/>
      <c r="C165" s="206" t="s">
        <v>332</v>
      </c>
      <c r="D165" s="206" t="s">
        <v>136</v>
      </c>
      <c r="E165" s="207" t="s">
        <v>333</v>
      </c>
      <c r="F165" s="208" t="s">
        <v>334</v>
      </c>
      <c r="G165" s="209" t="s">
        <v>241</v>
      </c>
      <c r="H165" s="210">
        <v>0.024</v>
      </c>
      <c r="I165" s="211"/>
      <c r="J165" s="212">
        <f>ROUND(I165*H165,2)</f>
        <v>0</v>
      </c>
      <c r="K165" s="208" t="s">
        <v>140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280</v>
      </c>
      <c r="AT165" s="217" t="s">
        <v>136</v>
      </c>
      <c r="AU165" s="217" t="s">
        <v>85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280</v>
      </c>
      <c r="BM165" s="217" t="s">
        <v>335</v>
      </c>
    </row>
    <row r="166" s="2" customFormat="1">
      <c r="A166" s="40"/>
      <c r="B166" s="41"/>
      <c r="C166" s="42"/>
      <c r="D166" s="219" t="s">
        <v>143</v>
      </c>
      <c r="E166" s="42"/>
      <c r="F166" s="220" t="s">
        <v>336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143</v>
      </c>
      <c r="AU166" s="19" t="s">
        <v>85</v>
      </c>
    </row>
    <row r="167" s="12" customFormat="1" ht="22.8" customHeight="1">
      <c r="A167" s="12"/>
      <c r="B167" s="190"/>
      <c r="C167" s="191"/>
      <c r="D167" s="192" t="s">
        <v>74</v>
      </c>
      <c r="E167" s="204" t="s">
        <v>337</v>
      </c>
      <c r="F167" s="204" t="s">
        <v>338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SUM(P168:P184)</f>
        <v>0</v>
      </c>
      <c r="Q167" s="198"/>
      <c r="R167" s="199">
        <f>SUM(R168:R184)</f>
        <v>0.94221739999999998</v>
      </c>
      <c r="S167" s="198"/>
      <c r="T167" s="200">
        <f>SUM(T168:T184)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85</v>
      </c>
      <c r="AT167" s="202" t="s">
        <v>74</v>
      </c>
      <c r="AU167" s="202" t="s">
        <v>83</v>
      </c>
      <c r="AY167" s="201" t="s">
        <v>133</v>
      </c>
      <c r="BK167" s="203">
        <f>SUM(BK168:BK184)</f>
        <v>0</v>
      </c>
    </row>
    <row r="168" s="2" customFormat="1" ht="44.25" customHeight="1">
      <c r="A168" s="40"/>
      <c r="B168" s="41"/>
      <c r="C168" s="206" t="s">
        <v>339</v>
      </c>
      <c r="D168" s="206" t="s">
        <v>136</v>
      </c>
      <c r="E168" s="207" t="s">
        <v>340</v>
      </c>
      <c r="F168" s="208" t="s">
        <v>341</v>
      </c>
      <c r="G168" s="209" t="s">
        <v>191</v>
      </c>
      <c r="H168" s="210">
        <v>4.7699999999999996</v>
      </c>
      <c r="I168" s="211"/>
      <c r="J168" s="212">
        <f>ROUND(I168*H168,2)</f>
        <v>0</v>
      </c>
      <c r="K168" s="208" t="s">
        <v>140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0.00038000000000000002</v>
      </c>
      <c r="R168" s="215">
        <f>Q168*H168</f>
        <v>0.0018125999999999999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280</v>
      </c>
      <c r="AT168" s="217" t="s">
        <v>136</v>
      </c>
      <c r="AU168" s="217" t="s">
        <v>85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280</v>
      </c>
      <c r="BM168" s="217" t="s">
        <v>342</v>
      </c>
    </row>
    <row r="169" s="2" customFormat="1">
      <c r="A169" s="40"/>
      <c r="B169" s="41"/>
      <c r="C169" s="42"/>
      <c r="D169" s="219" t="s">
        <v>143</v>
      </c>
      <c r="E169" s="42"/>
      <c r="F169" s="220" t="s">
        <v>343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143</v>
      </c>
      <c r="AU169" s="19" t="s">
        <v>85</v>
      </c>
    </row>
    <row r="170" s="13" customFormat="1">
      <c r="A170" s="13"/>
      <c r="B170" s="230"/>
      <c r="C170" s="231"/>
      <c r="D170" s="224" t="s">
        <v>194</v>
      </c>
      <c r="E170" s="232" t="s">
        <v>19</v>
      </c>
      <c r="F170" s="233" t="s">
        <v>230</v>
      </c>
      <c r="G170" s="231"/>
      <c r="H170" s="234">
        <v>4.7699999999999996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194</v>
      </c>
      <c r="AU170" s="240" t="s">
        <v>85</v>
      </c>
      <c r="AV170" s="13" t="s">
        <v>85</v>
      </c>
      <c r="AW170" s="13" t="s">
        <v>36</v>
      </c>
      <c r="AX170" s="13" t="s">
        <v>83</v>
      </c>
      <c r="AY170" s="240" t="s">
        <v>133</v>
      </c>
    </row>
    <row r="171" s="2" customFormat="1" ht="24.15" customHeight="1">
      <c r="A171" s="40"/>
      <c r="B171" s="41"/>
      <c r="C171" s="252" t="s">
        <v>344</v>
      </c>
      <c r="D171" s="252" t="s">
        <v>321</v>
      </c>
      <c r="E171" s="253" t="s">
        <v>345</v>
      </c>
      <c r="F171" s="254" t="s">
        <v>346</v>
      </c>
      <c r="G171" s="255" t="s">
        <v>191</v>
      </c>
      <c r="H171" s="256">
        <v>4.7699999999999996</v>
      </c>
      <c r="I171" s="257"/>
      <c r="J171" s="258">
        <f>ROUND(I171*H171,2)</f>
        <v>0</v>
      </c>
      <c r="K171" s="254" t="s">
        <v>140</v>
      </c>
      <c r="L171" s="259"/>
      <c r="M171" s="260" t="s">
        <v>19</v>
      </c>
      <c r="N171" s="261" t="s">
        <v>46</v>
      </c>
      <c r="O171" s="86"/>
      <c r="P171" s="215">
        <f>O171*H171</f>
        <v>0</v>
      </c>
      <c r="Q171" s="215">
        <v>0.027799999999999998</v>
      </c>
      <c r="R171" s="215">
        <f>Q171*H171</f>
        <v>0.13260599999999997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324</v>
      </c>
      <c r="AT171" s="217" t="s">
        <v>321</v>
      </c>
      <c r="AU171" s="217" t="s">
        <v>85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280</v>
      </c>
      <c r="BM171" s="217" t="s">
        <v>347</v>
      </c>
    </row>
    <row r="172" s="2" customFormat="1">
      <c r="A172" s="40"/>
      <c r="B172" s="41"/>
      <c r="C172" s="42"/>
      <c r="D172" s="224" t="s">
        <v>172</v>
      </c>
      <c r="E172" s="42"/>
      <c r="F172" s="225" t="s">
        <v>348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172</v>
      </c>
      <c r="AU172" s="19" t="s">
        <v>85</v>
      </c>
    </row>
    <row r="173" s="2" customFormat="1" ht="44.25" customHeight="1">
      <c r="A173" s="40"/>
      <c r="B173" s="41"/>
      <c r="C173" s="206" t="s">
        <v>349</v>
      </c>
      <c r="D173" s="206" t="s">
        <v>136</v>
      </c>
      <c r="E173" s="207" t="s">
        <v>350</v>
      </c>
      <c r="F173" s="208" t="s">
        <v>351</v>
      </c>
      <c r="G173" s="209" t="s">
        <v>191</v>
      </c>
      <c r="H173" s="210">
        <v>28.620000000000001</v>
      </c>
      <c r="I173" s="211"/>
      <c r="J173" s="212">
        <f>ROUND(I173*H173,2)</f>
        <v>0</v>
      </c>
      <c r="K173" s="208" t="s">
        <v>140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0.00012999999999999999</v>
      </c>
      <c r="R173" s="215">
        <f>Q173*H173</f>
        <v>0.0037205999999999997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280</v>
      </c>
      <c r="AT173" s="217" t="s">
        <v>136</v>
      </c>
      <c r="AU173" s="217" t="s">
        <v>85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280</v>
      </c>
      <c r="BM173" s="217" t="s">
        <v>352</v>
      </c>
    </row>
    <row r="174" s="2" customFormat="1">
      <c r="A174" s="40"/>
      <c r="B174" s="41"/>
      <c r="C174" s="42"/>
      <c r="D174" s="219" t="s">
        <v>143</v>
      </c>
      <c r="E174" s="42"/>
      <c r="F174" s="220" t="s">
        <v>353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143</v>
      </c>
      <c r="AU174" s="19" t="s">
        <v>85</v>
      </c>
    </row>
    <row r="175" s="13" customFormat="1">
      <c r="A175" s="13"/>
      <c r="B175" s="230"/>
      <c r="C175" s="231"/>
      <c r="D175" s="224" t="s">
        <v>194</v>
      </c>
      <c r="E175" s="232" t="s">
        <v>19</v>
      </c>
      <c r="F175" s="233" t="s">
        <v>236</v>
      </c>
      <c r="G175" s="231"/>
      <c r="H175" s="234">
        <v>28.620000000000001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194</v>
      </c>
      <c r="AU175" s="240" t="s">
        <v>85</v>
      </c>
      <c r="AV175" s="13" t="s">
        <v>85</v>
      </c>
      <c r="AW175" s="13" t="s">
        <v>36</v>
      </c>
      <c r="AX175" s="13" t="s">
        <v>83</v>
      </c>
      <c r="AY175" s="240" t="s">
        <v>133</v>
      </c>
    </row>
    <row r="176" s="2" customFormat="1" ht="24.15" customHeight="1">
      <c r="A176" s="40"/>
      <c r="B176" s="41"/>
      <c r="C176" s="252" t="s">
        <v>354</v>
      </c>
      <c r="D176" s="252" t="s">
        <v>321</v>
      </c>
      <c r="E176" s="253" t="s">
        <v>355</v>
      </c>
      <c r="F176" s="254" t="s">
        <v>356</v>
      </c>
      <c r="G176" s="255" t="s">
        <v>191</v>
      </c>
      <c r="H176" s="256">
        <v>28.620000000000001</v>
      </c>
      <c r="I176" s="257"/>
      <c r="J176" s="258">
        <f>ROUND(I176*H176,2)</f>
        <v>0</v>
      </c>
      <c r="K176" s="254" t="s">
        <v>140</v>
      </c>
      <c r="L176" s="259"/>
      <c r="M176" s="260" t="s">
        <v>19</v>
      </c>
      <c r="N176" s="261" t="s">
        <v>46</v>
      </c>
      <c r="O176" s="86"/>
      <c r="P176" s="215">
        <f>O176*H176</f>
        <v>0</v>
      </c>
      <c r="Q176" s="215">
        <v>0.02741</v>
      </c>
      <c r="R176" s="215">
        <f>Q176*H176</f>
        <v>0.78447420000000001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324</v>
      </c>
      <c r="AT176" s="217" t="s">
        <v>321</v>
      </c>
      <c r="AU176" s="217" t="s">
        <v>85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280</v>
      </c>
      <c r="BM176" s="217" t="s">
        <v>357</v>
      </c>
    </row>
    <row r="177" s="2" customFormat="1">
      <c r="A177" s="40"/>
      <c r="B177" s="41"/>
      <c r="C177" s="42"/>
      <c r="D177" s="224" t="s">
        <v>172</v>
      </c>
      <c r="E177" s="42"/>
      <c r="F177" s="225" t="s">
        <v>358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172</v>
      </c>
      <c r="AU177" s="19" t="s">
        <v>85</v>
      </c>
    </row>
    <row r="178" s="2" customFormat="1" ht="44.25" customHeight="1">
      <c r="A178" s="40"/>
      <c r="B178" s="41"/>
      <c r="C178" s="206" t="s">
        <v>359</v>
      </c>
      <c r="D178" s="206" t="s">
        <v>136</v>
      </c>
      <c r="E178" s="207" t="s">
        <v>360</v>
      </c>
      <c r="F178" s="208" t="s">
        <v>361</v>
      </c>
      <c r="G178" s="209" t="s">
        <v>198</v>
      </c>
      <c r="H178" s="210">
        <v>67.599999999999994</v>
      </c>
      <c r="I178" s="211"/>
      <c r="J178" s="212">
        <f>ROUND(I178*H178,2)</f>
        <v>0</v>
      </c>
      <c r="K178" s="208" t="s">
        <v>140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0.00029</v>
      </c>
      <c r="R178" s="215">
        <f>Q178*H178</f>
        <v>0.019604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280</v>
      </c>
      <c r="AT178" s="217" t="s">
        <v>136</v>
      </c>
      <c r="AU178" s="217" t="s">
        <v>85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280</v>
      </c>
      <c r="BM178" s="217" t="s">
        <v>362</v>
      </c>
    </row>
    <row r="179" s="2" customFormat="1">
      <c r="A179" s="40"/>
      <c r="B179" s="41"/>
      <c r="C179" s="42"/>
      <c r="D179" s="219" t="s">
        <v>143</v>
      </c>
      <c r="E179" s="42"/>
      <c r="F179" s="220" t="s">
        <v>363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143</v>
      </c>
      <c r="AU179" s="19" t="s">
        <v>85</v>
      </c>
    </row>
    <row r="180" s="13" customFormat="1">
      <c r="A180" s="13"/>
      <c r="B180" s="230"/>
      <c r="C180" s="231"/>
      <c r="D180" s="224" t="s">
        <v>194</v>
      </c>
      <c r="E180" s="232" t="s">
        <v>19</v>
      </c>
      <c r="F180" s="233" t="s">
        <v>364</v>
      </c>
      <c r="G180" s="231"/>
      <c r="H180" s="234">
        <v>53.399999999999999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194</v>
      </c>
      <c r="AU180" s="240" t="s">
        <v>85</v>
      </c>
      <c r="AV180" s="13" t="s">
        <v>85</v>
      </c>
      <c r="AW180" s="13" t="s">
        <v>36</v>
      </c>
      <c r="AX180" s="13" t="s">
        <v>75</v>
      </c>
      <c r="AY180" s="240" t="s">
        <v>133</v>
      </c>
    </row>
    <row r="181" s="13" customFormat="1">
      <c r="A181" s="13"/>
      <c r="B181" s="230"/>
      <c r="C181" s="231"/>
      <c r="D181" s="224" t="s">
        <v>194</v>
      </c>
      <c r="E181" s="232" t="s">
        <v>19</v>
      </c>
      <c r="F181" s="233" t="s">
        <v>365</v>
      </c>
      <c r="G181" s="231"/>
      <c r="H181" s="234">
        <v>14.199999999999999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194</v>
      </c>
      <c r="AU181" s="240" t="s">
        <v>85</v>
      </c>
      <c r="AV181" s="13" t="s">
        <v>85</v>
      </c>
      <c r="AW181" s="13" t="s">
        <v>36</v>
      </c>
      <c r="AX181" s="13" t="s">
        <v>75</v>
      </c>
      <c r="AY181" s="240" t="s">
        <v>133</v>
      </c>
    </row>
    <row r="182" s="14" customFormat="1">
      <c r="A182" s="14"/>
      <c r="B182" s="241"/>
      <c r="C182" s="242"/>
      <c r="D182" s="224" t="s">
        <v>194</v>
      </c>
      <c r="E182" s="243" t="s">
        <v>19</v>
      </c>
      <c r="F182" s="244" t="s">
        <v>208</v>
      </c>
      <c r="G182" s="242"/>
      <c r="H182" s="245">
        <v>67.599999999999994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194</v>
      </c>
      <c r="AU182" s="251" t="s">
        <v>85</v>
      </c>
      <c r="AV182" s="14" t="s">
        <v>159</v>
      </c>
      <c r="AW182" s="14" t="s">
        <v>36</v>
      </c>
      <c r="AX182" s="14" t="s">
        <v>83</v>
      </c>
      <c r="AY182" s="251" t="s">
        <v>133</v>
      </c>
    </row>
    <row r="183" s="2" customFormat="1" ht="55.5" customHeight="1">
      <c r="A183" s="40"/>
      <c r="B183" s="41"/>
      <c r="C183" s="206" t="s">
        <v>366</v>
      </c>
      <c r="D183" s="206" t="s">
        <v>136</v>
      </c>
      <c r="E183" s="207" t="s">
        <v>367</v>
      </c>
      <c r="F183" s="208" t="s">
        <v>368</v>
      </c>
      <c r="G183" s="209" t="s">
        <v>241</v>
      </c>
      <c r="H183" s="210">
        <v>0.94199999999999995</v>
      </c>
      <c r="I183" s="211"/>
      <c r="J183" s="212">
        <f>ROUND(I183*H183,2)</f>
        <v>0</v>
      </c>
      <c r="K183" s="208" t="s">
        <v>140</v>
      </c>
      <c r="L183" s="46"/>
      <c r="M183" s="213" t="s">
        <v>19</v>
      </c>
      <c r="N183" s="214" t="s">
        <v>46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280</v>
      </c>
      <c r="AT183" s="217" t="s">
        <v>136</v>
      </c>
      <c r="AU183" s="217" t="s">
        <v>85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83</v>
      </c>
      <c r="BK183" s="218">
        <f>ROUND(I183*H183,2)</f>
        <v>0</v>
      </c>
      <c r="BL183" s="19" t="s">
        <v>280</v>
      </c>
      <c r="BM183" s="217" t="s">
        <v>369</v>
      </c>
    </row>
    <row r="184" s="2" customFormat="1">
      <c r="A184" s="40"/>
      <c r="B184" s="41"/>
      <c r="C184" s="42"/>
      <c r="D184" s="219" t="s">
        <v>143</v>
      </c>
      <c r="E184" s="42"/>
      <c r="F184" s="220" t="s">
        <v>370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143</v>
      </c>
      <c r="AU184" s="19" t="s">
        <v>85</v>
      </c>
    </row>
    <row r="185" s="12" customFormat="1" ht="22.8" customHeight="1">
      <c r="A185" s="12"/>
      <c r="B185" s="190"/>
      <c r="C185" s="191"/>
      <c r="D185" s="192" t="s">
        <v>74</v>
      </c>
      <c r="E185" s="204" t="s">
        <v>371</v>
      </c>
      <c r="F185" s="204" t="s">
        <v>372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SUM(P186:P191)</f>
        <v>0</v>
      </c>
      <c r="Q185" s="198"/>
      <c r="R185" s="199">
        <f>SUM(R186:R191)</f>
        <v>0.043407000000000001</v>
      </c>
      <c r="S185" s="198"/>
      <c r="T185" s="200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85</v>
      </c>
      <c r="AT185" s="202" t="s">
        <v>74</v>
      </c>
      <c r="AU185" s="202" t="s">
        <v>83</v>
      </c>
      <c r="AY185" s="201" t="s">
        <v>133</v>
      </c>
      <c r="BK185" s="203">
        <f>SUM(BK186:BK191)</f>
        <v>0</v>
      </c>
    </row>
    <row r="186" s="2" customFormat="1" ht="24.15" customHeight="1">
      <c r="A186" s="40"/>
      <c r="B186" s="41"/>
      <c r="C186" s="206" t="s">
        <v>373</v>
      </c>
      <c r="D186" s="206" t="s">
        <v>136</v>
      </c>
      <c r="E186" s="207" t="s">
        <v>374</v>
      </c>
      <c r="F186" s="208" t="s">
        <v>375</v>
      </c>
      <c r="G186" s="209" t="s">
        <v>191</v>
      </c>
      <c r="H186" s="210">
        <v>33.390000000000001</v>
      </c>
      <c r="I186" s="211"/>
      <c r="J186" s="212">
        <f>ROUND(I186*H186,2)</f>
        <v>0</v>
      </c>
      <c r="K186" s="208" t="s">
        <v>140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280</v>
      </c>
      <c r="AT186" s="217" t="s">
        <v>136</v>
      </c>
      <c r="AU186" s="217" t="s">
        <v>85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280</v>
      </c>
      <c r="BM186" s="217" t="s">
        <v>376</v>
      </c>
    </row>
    <row r="187" s="2" customFormat="1">
      <c r="A187" s="40"/>
      <c r="B187" s="41"/>
      <c r="C187" s="42"/>
      <c r="D187" s="219" t="s">
        <v>143</v>
      </c>
      <c r="E187" s="42"/>
      <c r="F187" s="220" t="s">
        <v>377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85</v>
      </c>
    </row>
    <row r="188" s="13" customFormat="1">
      <c r="A188" s="13"/>
      <c r="B188" s="230"/>
      <c r="C188" s="231"/>
      <c r="D188" s="224" t="s">
        <v>194</v>
      </c>
      <c r="E188" s="232" t="s">
        <v>19</v>
      </c>
      <c r="F188" s="233" t="s">
        <v>378</v>
      </c>
      <c r="G188" s="231"/>
      <c r="H188" s="234">
        <v>33.390000000000001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194</v>
      </c>
      <c r="AU188" s="240" t="s">
        <v>85</v>
      </c>
      <c r="AV188" s="13" t="s">
        <v>85</v>
      </c>
      <c r="AW188" s="13" t="s">
        <v>36</v>
      </c>
      <c r="AX188" s="13" t="s">
        <v>83</v>
      </c>
      <c r="AY188" s="240" t="s">
        <v>133</v>
      </c>
    </row>
    <row r="189" s="2" customFormat="1" ht="16.5" customHeight="1">
      <c r="A189" s="40"/>
      <c r="B189" s="41"/>
      <c r="C189" s="252" t="s">
        <v>324</v>
      </c>
      <c r="D189" s="252" t="s">
        <v>321</v>
      </c>
      <c r="E189" s="253" t="s">
        <v>379</v>
      </c>
      <c r="F189" s="254" t="s">
        <v>380</v>
      </c>
      <c r="G189" s="255" t="s">
        <v>191</v>
      </c>
      <c r="H189" s="256">
        <v>33.390000000000001</v>
      </c>
      <c r="I189" s="257"/>
      <c r="J189" s="258">
        <f>ROUND(I189*H189,2)</f>
        <v>0</v>
      </c>
      <c r="K189" s="254" t="s">
        <v>140</v>
      </c>
      <c r="L189" s="259"/>
      <c r="M189" s="260" t="s">
        <v>19</v>
      </c>
      <c r="N189" s="261" t="s">
        <v>46</v>
      </c>
      <c r="O189" s="86"/>
      <c r="P189" s="215">
        <f>O189*H189</f>
        <v>0</v>
      </c>
      <c r="Q189" s="215">
        <v>0.0012999999999999999</v>
      </c>
      <c r="R189" s="215">
        <f>Q189*H189</f>
        <v>0.043407000000000001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324</v>
      </c>
      <c r="AT189" s="217" t="s">
        <v>321</v>
      </c>
      <c r="AU189" s="217" t="s">
        <v>85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280</v>
      </c>
      <c r="BM189" s="217" t="s">
        <v>381</v>
      </c>
    </row>
    <row r="190" s="2" customFormat="1" ht="55.5" customHeight="1">
      <c r="A190" s="40"/>
      <c r="B190" s="41"/>
      <c r="C190" s="206" t="s">
        <v>382</v>
      </c>
      <c r="D190" s="206" t="s">
        <v>136</v>
      </c>
      <c r="E190" s="207" t="s">
        <v>383</v>
      </c>
      <c r="F190" s="208" t="s">
        <v>384</v>
      </c>
      <c r="G190" s="209" t="s">
        <v>241</v>
      </c>
      <c r="H190" s="210">
        <v>0.042999999999999997</v>
      </c>
      <c r="I190" s="211"/>
      <c r="J190" s="212">
        <f>ROUND(I190*H190,2)</f>
        <v>0</v>
      </c>
      <c r="K190" s="208" t="s">
        <v>140</v>
      </c>
      <c r="L190" s="46"/>
      <c r="M190" s="213" t="s">
        <v>19</v>
      </c>
      <c r="N190" s="214" t="s">
        <v>46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280</v>
      </c>
      <c r="AT190" s="217" t="s">
        <v>136</v>
      </c>
      <c r="AU190" s="217" t="s">
        <v>85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280</v>
      </c>
      <c r="BM190" s="217" t="s">
        <v>385</v>
      </c>
    </row>
    <row r="191" s="2" customFormat="1">
      <c r="A191" s="40"/>
      <c r="B191" s="41"/>
      <c r="C191" s="42"/>
      <c r="D191" s="219" t="s">
        <v>143</v>
      </c>
      <c r="E191" s="42"/>
      <c r="F191" s="220" t="s">
        <v>386</v>
      </c>
      <c r="G191" s="42"/>
      <c r="H191" s="42"/>
      <c r="I191" s="221"/>
      <c r="J191" s="42"/>
      <c r="K191" s="42"/>
      <c r="L191" s="46"/>
      <c r="M191" s="226"/>
      <c r="N191" s="227"/>
      <c r="O191" s="228"/>
      <c r="P191" s="228"/>
      <c r="Q191" s="228"/>
      <c r="R191" s="228"/>
      <c r="S191" s="228"/>
      <c r="T191" s="229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143</v>
      </c>
      <c r="AU191" s="19" t="s">
        <v>85</v>
      </c>
    </row>
    <row r="192" s="2" customFormat="1" ht="6.96" customHeight="1">
      <c r="A192" s="40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9cJOiEQdTszhtRz2Ee9hiucpaMTPYJ43Pq+uSuVqM2sSrYydHffPuD/G2niFpe+iMQuohW6DwkzIX0aoBqUjxw==" hashValue="c5nV1qrUPZRkPqdUNnOTTsPJ+Z9y5b7K/n+k+OfuNahtiojCmHI8GTeAlfrKkLnT2Sqdb/q3FaUJJZZX3T1Mhw==" algorithmName="SHA-512" password="CC35"/>
  <autoFilter ref="C89:K19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19991001"/>
    <hyperlink ref="F97" r:id="rId2" display="https://podminky.urs.cz/item/CS_URS_2024_02/619991021"/>
    <hyperlink ref="F100" r:id="rId3" display="https://podminky.urs.cz/item/CS_URS_2024_02/619995001"/>
    <hyperlink ref="F105" r:id="rId4" display="https://podminky.urs.cz/item/CS_URS_2024_02/632451021"/>
    <hyperlink ref="F109" r:id="rId5" display="https://podminky.urs.cz/item/CS_URS_2024_02/949101111"/>
    <hyperlink ref="F112" r:id="rId6" display="https://podminky.urs.cz/item/CS_URS_2024_02/952901111"/>
    <hyperlink ref="F115" r:id="rId7" display="https://podminky.urs.cz/item/CS_URS_2024_02/968062356"/>
    <hyperlink ref="F118" r:id="rId8" display="https://podminky.urs.cz/item/CS_URS_2024_02/968062357"/>
    <hyperlink ref="F122" r:id="rId9" display="https://podminky.urs.cz/item/CS_URS_2024_02/997013211"/>
    <hyperlink ref="F124" r:id="rId10" display="https://podminky.urs.cz/item/CS_URS_2024_02/997013501"/>
    <hyperlink ref="F126" r:id="rId11" display="https://podminky.urs.cz/item/CS_URS_2024_02/997013509"/>
    <hyperlink ref="F129" r:id="rId12" display="https://podminky.urs.cz/item/CS_URS_2024_02/997013804"/>
    <hyperlink ref="F132" r:id="rId13" display="https://podminky.urs.cz/item/CS_URS_2024_02/997013811"/>
    <hyperlink ref="F136" r:id="rId14" display="https://podminky.urs.cz/item/CS_URS_2024_02/998012101"/>
    <hyperlink ref="F140" r:id="rId15" display="https://podminky.urs.cz/item/CS_URS_2024_02/763121811"/>
    <hyperlink ref="F146" r:id="rId16" display="https://podminky.urs.cz/item/CS_URS_2024_02/764002851"/>
    <hyperlink ref="F149" r:id="rId17" display="https://podminky.urs.cz/item/CS_URS_2024_02/764216645"/>
    <hyperlink ref="F152" r:id="rId18" display="https://podminky.urs.cz/item/CS_URS_2024_02/764216665"/>
    <hyperlink ref="F154" r:id="rId19" display="https://podminky.urs.cz/item/CS_URS_2024_02/998764121"/>
    <hyperlink ref="F157" r:id="rId20" display="https://podminky.urs.cz/item/CS_URS_2024_02/766691811"/>
    <hyperlink ref="F160" r:id="rId21" display="https://podminky.urs.cz/item/CS_URS_2024_02/766694116"/>
    <hyperlink ref="F166" r:id="rId22" display="https://podminky.urs.cz/item/CS_URS_2024_02/998766121"/>
    <hyperlink ref="F169" r:id="rId23" display="https://podminky.urs.cz/item/CS_URS_2024_02/767620353"/>
    <hyperlink ref="F174" r:id="rId24" display="https://podminky.urs.cz/item/CS_URS_2024_02/767620354"/>
    <hyperlink ref="F179" r:id="rId25" display="https://podminky.urs.cz/item/CS_URS_2024_02/767627310"/>
    <hyperlink ref="F184" r:id="rId26" display="https://podminky.urs.cz/item/CS_URS_2024_02/998767121"/>
    <hyperlink ref="F187" r:id="rId27" display="https://podminky.urs.cz/item/CS_URS_2024_02/786626121"/>
    <hyperlink ref="F191" r:id="rId28" display="https://podminky.urs.cz/item/CS_URS_2024_02/998786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ROUND((SUM(BE93:BE413)),  2)</f>
        <v>0</v>
      </c>
      <c r="G33" s="40"/>
      <c r="H33" s="40"/>
      <c r="I33" s="150">
        <v>0.20999999999999999</v>
      </c>
      <c r="J33" s="149">
        <f>ROUND(((SUM(BE93:BE413))*I33),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ROUND((SUM(BF93:BF413)),  2)</f>
        <v>0</v>
      </c>
      <c r="G34" s="40"/>
      <c r="H34" s="40"/>
      <c r="I34" s="150">
        <v>0.12</v>
      </c>
      <c r="J34" s="149">
        <f>ROUND(((SUM(BF93:BF413))*I34),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ROUND((SUM(BG93:BG413)),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ROUND((SUM(BH93:BH413)),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ROUND((SUM(BI93:BI413)),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2 - Oprava sociálního zázemí a výměna oken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p.p.č. 1575/2; k.ú. Šluknov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177</v>
      </c>
      <c r="E62" s="176"/>
      <c r="F62" s="176"/>
      <c r="G62" s="176"/>
      <c r="H62" s="176"/>
      <c r="I62" s="176"/>
      <c r="J62" s="177">
        <f>J136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178</v>
      </c>
      <c r="E63" s="176"/>
      <c r="F63" s="176"/>
      <c r="G63" s="176"/>
      <c r="H63" s="176"/>
      <c r="I63" s="176"/>
      <c r="J63" s="177">
        <f>J170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179</v>
      </c>
      <c r="E64" s="176"/>
      <c r="F64" s="176"/>
      <c r="G64" s="176"/>
      <c r="H64" s="176"/>
      <c r="I64" s="176"/>
      <c r="J64" s="177">
        <f>J180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180</v>
      </c>
      <c r="E65" s="170"/>
      <c r="F65" s="170"/>
      <c r="G65" s="170"/>
      <c r="H65" s="170"/>
      <c r="I65" s="170"/>
      <c r="J65" s="171">
        <f>J183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181</v>
      </c>
      <c r="E66" s="176"/>
      <c r="F66" s="176"/>
      <c r="G66" s="176"/>
      <c r="H66" s="176"/>
      <c r="I66" s="176"/>
      <c r="J66" s="177">
        <f>J184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182</v>
      </c>
      <c r="E67" s="176"/>
      <c r="F67" s="176"/>
      <c r="G67" s="176"/>
      <c r="H67" s="176"/>
      <c r="I67" s="176"/>
      <c r="J67" s="177">
        <f>J222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183</v>
      </c>
      <c r="E68" s="176"/>
      <c r="F68" s="176"/>
      <c r="G68" s="176"/>
      <c r="H68" s="176"/>
      <c r="I68" s="176"/>
      <c r="J68" s="177">
        <f>J233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184</v>
      </c>
      <c r="E69" s="176"/>
      <c r="F69" s="176"/>
      <c r="G69" s="176"/>
      <c r="H69" s="176"/>
      <c r="I69" s="176"/>
      <c r="J69" s="177">
        <f>J247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388</v>
      </c>
      <c r="E70" s="176"/>
      <c r="F70" s="176"/>
      <c r="G70" s="176"/>
      <c r="H70" s="176"/>
      <c r="I70" s="176"/>
      <c r="J70" s="177">
        <f>J260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389</v>
      </c>
      <c r="E71" s="176"/>
      <c r="F71" s="176"/>
      <c r="G71" s="176"/>
      <c r="H71" s="176"/>
      <c r="I71" s="176"/>
      <c r="J71" s="177">
        <f>J308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390</v>
      </c>
      <c r="E72" s="176"/>
      <c r="F72" s="176"/>
      <c r="G72" s="176"/>
      <c r="H72" s="176"/>
      <c r="I72" s="176"/>
      <c r="J72" s="177">
        <f>J383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185</v>
      </c>
      <c r="E73" s="176"/>
      <c r="F73" s="176"/>
      <c r="G73" s="176"/>
      <c r="H73" s="176"/>
      <c r="I73" s="176"/>
      <c r="J73" s="177">
        <f>J409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62" t="str">
        <f>E7</f>
        <v>Zázemí pro volnočasové aktivity pro děti a mládež v areálu stadionu Slávy Novotného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105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2 - Oprava sociálního zázemí a výměna oken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p.p.č. 1575/2; k.ú. Šluknov</v>
      </c>
      <c r="G87" s="42"/>
      <c r="H87" s="42"/>
      <c r="I87" s="34" t="s">
        <v>23</v>
      </c>
      <c r="J87" s="74" t="str">
        <f>IF(J12="","",J12)</f>
        <v>26. 8. 2024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Mesto Šluknov</v>
      </c>
      <c r="G89" s="42"/>
      <c r="H89" s="42"/>
      <c r="I89" s="34" t="s">
        <v>32</v>
      </c>
      <c r="J89" s="38" t="str">
        <f>E21</f>
        <v xml:space="preserve">ProProjekt s.r.o.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IF(E18="","",E18)</f>
        <v>Vyplň údaj</v>
      </c>
      <c r="G90" s="42"/>
      <c r="H90" s="42"/>
      <c r="I90" s="34" t="s">
        <v>37</v>
      </c>
      <c r="J90" s="38" t="str">
        <f>E24</f>
        <v>Martin Rousek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118</v>
      </c>
      <c r="D92" s="182" t="s">
        <v>60</v>
      </c>
      <c r="E92" s="182" t="s">
        <v>56</v>
      </c>
      <c r="F92" s="182" t="s">
        <v>57</v>
      </c>
      <c r="G92" s="182" t="s">
        <v>119</v>
      </c>
      <c r="H92" s="182" t="s">
        <v>120</v>
      </c>
      <c r="I92" s="182" t="s">
        <v>121</v>
      </c>
      <c r="J92" s="182" t="s">
        <v>109</v>
      </c>
      <c r="K92" s="183" t="s">
        <v>122</v>
      </c>
      <c r="L92" s="184"/>
      <c r="M92" s="94" t="s">
        <v>19</v>
      </c>
      <c r="N92" s="95" t="s">
        <v>45</v>
      </c>
      <c r="O92" s="95" t="s">
        <v>123</v>
      </c>
      <c r="P92" s="95" t="s">
        <v>124</v>
      </c>
      <c r="Q92" s="95" t="s">
        <v>125</v>
      </c>
      <c r="R92" s="95" t="s">
        <v>126</v>
      </c>
      <c r="S92" s="95" t="s">
        <v>127</v>
      </c>
      <c r="T92" s="96" t="s">
        <v>128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129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P94+P183</f>
        <v>0</v>
      </c>
      <c r="Q93" s="98"/>
      <c r="R93" s="187">
        <f>R94+R183</f>
        <v>6.5420354200000004</v>
      </c>
      <c r="S93" s="98"/>
      <c r="T93" s="188">
        <f>T94+T183</f>
        <v>16.257651660000001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110</v>
      </c>
      <c r="BK93" s="189">
        <f>BK94+BK183</f>
        <v>0</v>
      </c>
    </row>
    <row r="94" s="12" customFormat="1" ht="25.92" customHeight="1">
      <c r="A94" s="12"/>
      <c r="B94" s="190"/>
      <c r="C94" s="191"/>
      <c r="D94" s="192" t="s">
        <v>74</v>
      </c>
      <c r="E94" s="193" t="s">
        <v>186</v>
      </c>
      <c r="F94" s="193" t="s">
        <v>187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P95+P136+P170+P180</f>
        <v>0</v>
      </c>
      <c r="Q94" s="198"/>
      <c r="R94" s="199">
        <f>R95+R136+R170+R180</f>
        <v>2.6515075400000003</v>
      </c>
      <c r="S94" s="198"/>
      <c r="T94" s="200">
        <f>T95+T136+T170+T180</f>
        <v>9.8646238399999984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75</v>
      </c>
      <c r="AY94" s="201" t="s">
        <v>133</v>
      </c>
      <c r="BK94" s="203">
        <f>BK95+BK136+BK170+BK180</f>
        <v>0</v>
      </c>
    </row>
    <row r="95" s="12" customFormat="1" ht="22.8" customHeight="1">
      <c r="A95" s="12"/>
      <c r="B95" s="190"/>
      <c r="C95" s="191"/>
      <c r="D95" s="192" t="s">
        <v>74</v>
      </c>
      <c r="E95" s="204" t="s">
        <v>168</v>
      </c>
      <c r="F95" s="204" t="s">
        <v>188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SUM(P96:P135)</f>
        <v>0</v>
      </c>
      <c r="Q95" s="198"/>
      <c r="R95" s="199">
        <f>SUM(R96:R135)</f>
        <v>2.6485291400000004</v>
      </c>
      <c r="S95" s="198"/>
      <c r="T95" s="200">
        <f>SUM(T96:T135)</f>
        <v>0.0019048400000000001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83</v>
      </c>
      <c r="AT95" s="202" t="s">
        <v>74</v>
      </c>
      <c r="AU95" s="202" t="s">
        <v>83</v>
      </c>
      <c r="AY95" s="201" t="s">
        <v>133</v>
      </c>
      <c r="BK95" s="203">
        <f>SUM(BK96:BK135)</f>
        <v>0</v>
      </c>
    </row>
    <row r="96" s="2" customFormat="1" ht="24.15" customHeight="1">
      <c r="A96" s="40"/>
      <c r="B96" s="41"/>
      <c r="C96" s="206" t="s">
        <v>83</v>
      </c>
      <c r="D96" s="206" t="s">
        <v>136</v>
      </c>
      <c r="E96" s="207" t="s">
        <v>391</v>
      </c>
      <c r="F96" s="208" t="s">
        <v>392</v>
      </c>
      <c r="G96" s="209" t="s">
        <v>191</v>
      </c>
      <c r="H96" s="210">
        <v>18.881</v>
      </c>
      <c r="I96" s="211"/>
      <c r="J96" s="212">
        <f>ROUND(I96*H96,2)</f>
        <v>0</v>
      </c>
      <c r="K96" s="208" t="s">
        <v>140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0.00025999999999999998</v>
      </c>
      <c r="R96" s="215">
        <f>Q96*H96</f>
        <v>0.0049090599999999998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159</v>
      </c>
      <c r="AT96" s="217" t="s">
        <v>136</v>
      </c>
      <c r="AU96" s="217" t="s">
        <v>85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159</v>
      </c>
      <c r="BM96" s="217" t="s">
        <v>393</v>
      </c>
    </row>
    <row r="97" s="2" customFormat="1">
      <c r="A97" s="40"/>
      <c r="B97" s="41"/>
      <c r="C97" s="42"/>
      <c r="D97" s="219" t="s">
        <v>143</v>
      </c>
      <c r="E97" s="42"/>
      <c r="F97" s="220" t="s">
        <v>394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143</v>
      </c>
      <c r="AU97" s="19" t="s">
        <v>85</v>
      </c>
    </row>
    <row r="98" s="2" customFormat="1" ht="49.05" customHeight="1">
      <c r="A98" s="40"/>
      <c r="B98" s="41"/>
      <c r="C98" s="206" t="s">
        <v>85</v>
      </c>
      <c r="D98" s="206" t="s">
        <v>136</v>
      </c>
      <c r="E98" s="207" t="s">
        <v>395</v>
      </c>
      <c r="F98" s="208" t="s">
        <v>396</v>
      </c>
      <c r="G98" s="209" t="s">
        <v>191</v>
      </c>
      <c r="H98" s="210">
        <v>18.881</v>
      </c>
      <c r="I98" s="211"/>
      <c r="J98" s="212">
        <f>ROUND(I98*H98,2)</f>
        <v>0</v>
      </c>
      <c r="K98" s="208" t="s">
        <v>140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0.033799999999999997</v>
      </c>
      <c r="R98" s="215">
        <f>Q98*H98</f>
        <v>0.63817779999999991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159</v>
      </c>
      <c r="AT98" s="217" t="s">
        <v>136</v>
      </c>
      <c r="AU98" s="217" t="s">
        <v>85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159</v>
      </c>
      <c r="BM98" s="217" t="s">
        <v>397</v>
      </c>
    </row>
    <row r="99" s="2" customFormat="1">
      <c r="A99" s="40"/>
      <c r="B99" s="41"/>
      <c r="C99" s="42"/>
      <c r="D99" s="219" t="s">
        <v>143</v>
      </c>
      <c r="E99" s="42"/>
      <c r="F99" s="220" t="s">
        <v>398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143</v>
      </c>
      <c r="AU99" s="19" t="s">
        <v>85</v>
      </c>
    </row>
    <row r="100" s="13" customFormat="1">
      <c r="A100" s="13"/>
      <c r="B100" s="230"/>
      <c r="C100" s="231"/>
      <c r="D100" s="224" t="s">
        <v>194</v>
      </c>
      <c r="E100" s="232" t="s">
        <v>19</v>
      </c>
      <c r="F100" s="233" t="s">
        <v>399</v>
      </c>
      <c r="G100" s="231"/>
      <c r="H100" s="234">
        <v>18.881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194</v>
      </c>
      <c r="AU100" s="240" t="s">
        <v>85</v>
      </c>
      <c r="AV100" s="13" t="s">
        <v>85</v>
      </c>
      <c r="AW100" s="13" t="s">
        <v>36</v>
      </c>
      <c r="AX100" s="13" t="s">
        <v>83</v>
      </c>
      <c r="AY100" s="240" t="s">
        <v>133</v>
      </c>
    </row>
    <row r="101" s="2" customFormat="1" ht="49.05" customHeight="1">
      <c r="A101" s="40"/>
      <c r="B101" s="41"/>
      <c r="C101" s="206" t="s">
        <v>152</v>
      </c>
      <c r="D101" s="206" t="s">
        <v>136</v>
      </c>
      <c r="E101" s="207" t="s">
        <v>400</v>
      </c>
      <c r="F101" s="208" t="s">
        <v>401</v>
      </c>
      <c r="G101" s="209" t="s">
        <v>191</v>
      </c>
      <c r="H101" s="210">
        <v>18.881</v>
      </c>
      <c r="I101" s="211"/>
      <c r="J101" s="212">
        <f>ROUND(I101*H101,2)</f>
        <v>0</v>
      </c>
      <c r="K101" s="208" t="s">
        <v>140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0.010999999999999999</v>
      </c>
      <c r="R101" s="215">
        <f>Q101*H101</f>
        <v>0.20769099999999999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159</v>
      </c>
      <c r="AT101" s="217" t="s">
        <v>136</v>
      </c>
      <c r="AU101" s="217" t="s">
        <v>85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159</v>
      </c>
      <c r="BM101" s="217" t="s">
        <v>402</v>
      </c>
    </row>
    <row r="102" s="2" customFormat="1">
      <c r="A102" s="40"/>
      <c r="B102" s="41"/>
      <c r="C102" s="42"/>
      <c r="D102" s="219" t="s">
        <v>143</v>
      </c>
      <c r="E102" s="42"/>
      <c r="F102" s="220" t="s">
        <v>403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143</v>
      </c>
      <c r="AU102" s="19" t="s">
        <v>85</v>
      </c>
    </row>
    <row r="103" s="2" customFormat="1" ht="24.15" customHeight="1">
      <c r="A103" s="40"/>
      <c r="B103" s="41"/>
      <c r="C103" s="206" t="s">
        <v>159</v>
      </c>
      <c r="D103" s="206" t="s">
        <v>136</v>
      </c>
      <c r="E103" s="207" t="s">
        <v>404</v>
      </c>
      <c r="F103" s="208" t="s">
        <v>405</v>
      </c>
      <c r="G103" s="209" t="s">
        <v>191</v>
      </c>
      <c r="H103" s="210">
        <v>11.871</v>
      </c>
      <c r="I103" s="211"/>
      <c r="J103" s="212">
        <f>ROUND(I103*H103,2)</f>
        <v>0</v>
      </c>
      <c r="K103" s="208" t="s">
        <v>140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0.00025999999999999998</v>
      </c>
      <c r="R103" s="215">
        <f>Q103*H103</f>
        <v>0.0030864599999999996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159</v>
      </c>
      <c r="AT103" s="217" t="s">
        <v>136</v>
      </c>
      <c r="AU103" s="217" t="s">
        <v>85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159</v>
      </c>
      <c r="BM103" s="217" t="s">
        <v>406</v>
      </c>
    </row>
    <row r="104" s="2" customFormat="1">
      <c r="A104" s="40"/>
      <c r="B104" s="41"/>
      <c r="C104" s="42"/>
      <c r="D104" s="219" t="s">
        <v>143</v>
      </c>
      <c r="E104" s="42"/>
      <c r="F104" s="220" t="s">
        <v>407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143</v>
      </c>
      <c r="AU104" s="19" t="s">
        <v>85</v>
      </c>
    </row>
    <row r="105" s="2" customFormat="1" ht="33" customHeight="1">
      <c r="A105" s="40"/>
      <c r="B105" s="41"/>
      <c r="C105" s="206" t="s">
        <v>132</v>
      </c>
      <c r="D105" s="206" t="s">
        <v>136</v>
      </c>
      <c r="E105" s="207" t="s">
        <v>408</v>
      </c>
      <c r="F105" s="208" t="s">
        <v>409</v>
      </c>
      <c r="G105" s="209" t="s">
        <v>191</v>
      </c>
      <c r="H105" s="210">
        <v>33.634999999999998</v>
      </c>
      <c r="I105" s="211"/>
      <c r="J105" s="212">
        <f>ROUND(I105*H105,2)</f>
        <v>0</v>
      </c>
      <c r="K105" s="208" t="s">
        <v>140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0.020480000000000002</v>
      </c>
      <c r="R105" s="215">
        <f>Q105*H105</f>
        <v>0.68884480000000003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159</v>
      </c>
      <c r="AT105" s="217" t="s">
        <v>136</v>
      </c>
      <c r="AU105" s="217" t="s">
        <v>85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159</v>
      </c>
      <c r="BM105" s="217" t="s">
        <v>410</v>
      </c>
    </row>
    <row r="106" s="2" customFormat="1">
      <c r="A106" s="40"/>
      <c r="B106" s="41"/>
      <c r="C106" s="42"/>
      <c r="D106" s="219" t="s">
        <v>143</v>
      </c>
      <c r="E106" s="42"/>
      <c r="F106" s="220" t="s">
        <v>411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143</v>
      </c>
      <c r="AU106" s="19" t="s">
        <v>85</v>
      </c>
    </row>
    <row r="107" s="13" customFormat="1">
      <c r="A107" s="13"/>
      <c r="B107" s="230"/>
      <c r="C107" s="231"/>
      <c r="D107" s="224" t="s">
        <v>194</v>
      </c>
      <c r="E107" s="232" t="s">
        <v>19</v>
      </c>
      <c r="F107" s="233" t="s">
        <v>412</v>
      </c>
      <c r="G107" s="231"/>
      <c r="H107" s="234">
        <v>33.634999999999998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194</v>
      </c>
      <c r="AU107" s="240" t="s">
        <v>85</v>
      </c>
      <c r="AV107" s="13" t="s">
        <v>85</v>
      </c>
      <c r="AW107" s="13" t="s">
        <v>36</v>
      </c>
      <c r="AX107" s="13" t="s">
        <v>83</v>
      </c>
      <c r="AY107" s="240" t="s">
        <v>133</v>
      </c>
    </row>
    <row r="108" s="2" customFormat="1" ht="49.05" customHeight="1">
      <c r="A108" s="40"/>
      <c r="B108" s="41"/>
      <c r="C108" s="206" t="s">
        <v>168</v>
      </c>
      <c r="D108" s="206" t="s">
        <v>136</v>
      </c>
      <c r="E108" s="207" t="s">
        <v>413</v>
      </c>
      <c r="F108" s="208" t="s">
        <v>414</v>
      </c>
      <c r="G108" s="209" t="s">
        <v>191</v>
      </c>
      <c r="H108" s="210">
        <v>33.634999999999998</v>
      </c>
      <c r="I108" s="211"/>
      <c r="J108" s="212">
        <f>ROUND(I108*H108,2)</f>
        <v>0</v>
      </c>
      <c r="K108" s="208" t="s">
        <v>140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0.0079000000000000008</v>
      </c>
      <c r="R108" s="215">
        <f>Q108*H108</f>
        <v>0.26571650000000002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159</v>
      </c>
      <c r="AT108" s="217" t="s">
        <v>136</v>
      </c>
      <c r="AU108" s="217" t="s">
        <v>85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159</v>
      </c>
      <c r="BM108" s="217" t="s">
        <v>415</v>
      </c>
    </row>
    <row r="109" s="2" customFormat="1">
      <c r="A109" s="40"/>
      <c r="B109" s="41"/>
      <c r="C109" s="42"/>
      <c r="D109" s="219" t="s">
        <v>143</v>
      </c>
      <c r="E109" s="42"/>
      <c r="F109" s="220" t="s">
        <v>416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143</v>
      </c>
      <c r="AU109" s="19" t="s">
        <v>85</v>
      </c>
    </row>
    <row r="110" s="2" customFormat="1" ht="49.05" customHeight="1">
      <c r="A110" s="40"/>
      <c r="B110" s="41"/>
      <c r="C110" s="206" t="s">
        <v>225</v>
      </c>
      <c r="D110" s="206" t="s">
        <v>136</v>
      </c>
      <c r="E110" s="207" t="s">
        <v>417</v>
      </c>
      <c r="F110" s="208" t="s">
        <v>418</v>
      </c>
      <c r="G110" s="209" t="s">
        <v>191</v>
      </c>
      <c r="H110" s="210">
        <v>11.871</v>
      </c>
      <c r="I110" s="211"/>
      <c r="J110" s="212">
        <f>ROUND(I110*H110,2)</f>
        <v>0</v>
      </c>
      <c r="K110" s="208" t="s">
        <v>140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0.031800000000000002</v>
      </c>
      <c r="R110" s="215">
        <f>Q110*H110</f>
        <v>0.37749780000000005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159</v>
      </c>
      <c r="AT110" s="217" t="s">
        <v>136</v>
      </c>
      <c r="AU110" s="217" t="s">
        <v>85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159</v>
      </c>
      <c r="BM110" s="217" t="s">
        <v>419</v>
      </c>
    </row>
    <row r="111" s="2" customFormat="1">
      <c r="A111" s="40"/>
      <c r="B111" s="41"/>
      <c r="C111" s="42"/>
      <c r="D111" s="219" t="s">
        <v>143</v>
      </c>
      <c r="E111" s="42"/>
      <c r="F111" s="220" t="s">
        <v>420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143</v>
      </c>
      <c r="AU111" s="19" t="s">
        <v>85</v>
      </c>
    </row>
    <row r="112" s="13" customFormat="1">
      <c r="A112" s="13"/>
      <c r="B112" s="230"/>
      <c r="C112" s="231"/>
      <c r="D112" s="224" t="s">
        <v>194</v>
      </c>
      <c r="E112" s="232" t="s">
        <v>19</v>
      </c>
      <c r="F112" s="233" t="s">
        <v>421</v>
      </c>
      <c r="G112" s="231"/>
      <c r="H112" s="234">
        <v>45.506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194</v>
      </c>
      <c r="AU112" s="240" t="s">
        <v>85</v>
      </c>
      <c r="AV112" s="13" t="s">
        <v>85</v>
      </c>
      <c r="AW112" s="13" t="s">
        <v>36</v>
      </c>
      <c r="AX112" s="13" t="s">
        <v>75</v>
      </c>
      <c r="AY112" s="240" t="s">
        <v>133</v>
      </c>
    </row>
    <row r="113" s="13" customFormat="1">
      <c r="A113" s="13"/>
      <c r="B113" s="230"/>
      <c r="C113" s="231"/>
      <c r="D113" s="224" t="s">
        <v>194</v>
      </c>
      <c r="E113" s="232" t="s">
        <v>19</v>
      </c>
      <c r="F113" s="233" t="s">
        <v>422</v>
      </c>
      <c r="G113" s="231"/>
      <c r="H113" s="234">
        <v>-33.634999999999998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194</v>
      </c>
      <c r="AU113" s="240" t="s">
        <v>85</v>
      </c>
      <c r="AV113" s="13" t="s">
        <v>85</v>
      </c>
      <c r="AW113" s="13" t="s">
        <v>36</v>
      </c>
      <c r="AX113" s="13" t="s">
        <v>75</v>
      </c>
      <c r="AY113" s="240" t="s">
        <v>133</v>
      </c>
    </row>
    <row r="114" s="14" customFormat="1">
      <c r="A114" s="14"/>
      <c r="B114" s="241"/>
      <c r="C114" s="242"/>
      <c r="D114" s="224" t="s">
        <v>194</v>
      </c>
      <c r="E114" s="243" t="s">
        <v>19</v>
      </c>
      <c r="F114" s="244" t="s">
        <v>208</v>
      </c>
      <c r="G114" s="242"/>
      <c r="H114" s="245">
        <v>11.871000000000002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194</v>
      </c>
      <c r="AU114" s="251" t="s">
        <v>85</v>
      </c>
      <c r="AV114" s="14" t="s">
        <v>159</v>
      </c>
      <c r="AW114" s="14" t="s">
        <v>36</v>
      </c>
      <c r="AX114" s="14" t="s">
        <v>83</v>
      </c>
      <c r="AY114" s="251" t="s">
        <v>133</v>
      </c>
    </row>
    <row r="115" s="2" customFormat="1" ht="49.05" customHeight="1">
      <c r="A115" s="40"/>
      <c r="B115" s="41"/>
      <c r="C115" s="206" t="s">
        <v>231</v>
      </c>
      <c r="D115" s="206" t="s">
        <v>136</v>
      </c>
      <c r="E115" s="207" t="s">
        <v>423</v>
      </c>
      <c r="F115" s="208" t="s">
        <v>424</v>
      </c>
      <c r="G115" s="209" t="s">
        <v>191</v>
      </c>
      <c r="H115" s="210">
        <v>11.871</v>
      </c>
      <c r="I115" s="211"/>
      <c r="J115" s="212">
        <f>ROUND(I115*H115,2)</f>
        <v>0</v>
      </c>
      <c r="K115" s="208" t="s">
        <v>140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0.010999999999999999</v>
      </c>
      <c r="R115" s="215">
        <f>Q115*H115</f>
        <v>0.130581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159</v>
      </c>
      <c r="AT115" s="217" t="s">
        <v>136</v>
      </c>
      <c r="AU115" s="217" t="s">
        <v>85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159</v>
      </c>
      <c r="BM115" s="217" t="s">
        <v>425</v>
      </c>
    </row>
    <row r="116" s="2" customFormat="1">
      <c r="A116" s="40"/>
      <c r="B116" s="41"/>
      <c r="C116" s="42"/>
      <c r="D116" s="219" t="s">
        <v>143</v>
      </c>
      <c r="E116" s="42"/>
      <c r="F116" s="220" t="s">
        <v>426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143</v>
      </c>
      <c r="AU116" s="19" t="s">
        <v>85</v>
      </c>
    </row>
    <row r="117" s="2" customFormat="1" ht="24.15" customHeight="1">
      <c r="A117" s="40"/>
      <c r="B117" s="41"/>
      <c r="C117" s="206" t="s">
        <v>214</v>
      </c>
      <c r="D117" s="206" t="s">
        <v>136</v>
      </c>
      <c r="E117" s="207" t="s">
        <v>189</v>
      </c>
      <c r="F117" s="208" t="s">
        <v>190</v>
      </c>
      <c r="G117" s="209" t="s">
        <v>191</v>
      </c>
      <c r="H117" s="210">
        <v>17.52</v>
      </c>
      <c r="I117" s="211"/>
      <c r="J117" s="212">
        <f>ROUND(I117*H117,2)</f>
        <v>0</v>
      </c>
      <c r="K117" s="208" t="s">
        <v>140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0.00098999999999999999</v>
      </c>
      <c r="R117" s="215">
        <f>Q117*H117</f>
        <v>0.0173448</v>
      </c>
      <c r="S117" s="215">
        <v>6.0000000000000002E-05</v>
      </c>
      <c r="T117" s="216">
        <f>S117*H117</f>
        <v>0.0010512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159</v>
      </c>
      <c r="AT117" s="217" t="s">
        <v>136</v>
      </c>
      <c r="AU117" s="217" t="s">
        <v>85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159</v>
      </c>
      <c r="BM117" s="217" t="s">
        <v>427</v>
      </c>
    </row>
    <row r="118" s="2" customFormat="1">
      <c r="A118" s="40"/>
      <c r="B118" s="41"/>
      <c r="C118" s="42"/>
      <c r="D118" s="219" t="s">
        <v>143</v>
      </c>
      <c r="E118" s="42"/>
      <c r="F118" s="220" t="s">
        <v>193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143</v>
      </c>
      <c r="AU118" s="19" t="s">
        <v>85</v>
      </c>
    </row>
    <row r="119" s="13" customFormat="1">
      <c r="A119" s="13"/>
      <c r="B119" s="230"/>
      <c r="C119" s="231"/>
      <c r="D119" s="224" t="s">
        <v>194</v>
      </c>
      <c r="E119" s="232" t="s">
        <v>19</v>
      </c>
      <c r="F119" s="233" t="s">
        <v>428</v>
      </c>
      <c r="G119" s="231"/>
      <c r="H119" s="234">
        <v>17.52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194</v>
      </c>
      <c r="AU119" s="240" t="s">
        <v>85</v>
      </c>
      <c r="AV119" s="13" t="s">
        <v>85</v>
      </c>
      <c r="AW119" s="13" t="s">
        <v>36</v>
      </c>
      <c r="AX119" s="13" t="s">
        <v>83</v>
      </c>
      <c r="AY119" s="240" t="s">
        <v>133</v>
      </c>
    </row>
    <row r="120" s="2" customFormat="1" ht="33" customHeight="1">
      <c r="A120" s="40"/>
      <c r="B120" s="41"/>
      <c r="C120" s="206" t="s">
        <v>244</v>
      </c>
      <c r="D120" s="206" t="s">
        <v>136</v>
      </c>
      <c r="E120" s="207" t="s">
        <v>429</v>
      </c>
      <c r="F120" s="208" t="s">
        <v>430</v>
      </c>
      <c r="G120" s="209" t="s">
        <v>191</v>
      </c>
      <c r="H120" s="210">
        <v>5.8940000000000001</v>
      </c>
      <c r="I120" s="211"/>
      <c r="J120" s="212">
        <f>ROUND(I120*H120,2)</f>
        <v>0</v>
      </c>
      <c r="K120" s="208" t="s">
        <v>140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0.0010399999999999999</v>
      </c>
      <c r="R120" s="215">
        <f>Q120*H120</f>
        <v>0.0061297599999999997</v>
      </c>
      <c r="S120" s="215">
        <v>6.0000000000000002E-05</v>
      </c>
      <c r="T120" s="216">
        <f>S120*H120</f>
        <v>0.00035364000000000001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159</v>
      </c>
      <c r="AT120" s="217" t="s">
        <v>136</v>
      </c>
      <c r="AU120" s="217" t="s">
        <v>85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159</v>
      </c>
      <c r="BM120" s="217" t="s">
        <v>431</v>
      </c>
    </row>
    <row r="121" s="2" customFormat="1">
      <c r="A121" s="40"/>
      <c r="B121" s="41"/>
      <c r="C121" s="42"/>
      <c r="D121" s="219" t="s">
        <v>143</v>
      </c>
      <c r="E121" s="42"/>
      <c r="F121" s="220" t="s">
        <v>432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143</v>
      </c>
      <c r="AU121" s="19" t="s">
        <v>85</v>
      </c>
    </row>
    <row r="122" s="13" customFormat="1">
      <c r="A122" s="13"/>
      <c r="B122" s="230"/>
      <c r="C122" s="231"/>
      <c r="D122" s="224" t="s">
        <v>194</v>
      </c>
      <c r="E122" s="232" t="s">
        <v>19</v>
      </c>
      <c r="F122" s="233" t="s">
        <v>433</v>
      </c>
      <c r="G122" s="231"/>
      <c r="H122" s="234">
        <v>5.8940000000000001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194</v>
      </c>
      <c r="AU122" s="240" t="s">
        <v>85</v>
      </c>
      <c r="AV122" s="13" t="s">
        <v>85</v>
      </c>
      <c r="AW122" s="13" t="s">
        <v>36</v>
      </c>
      <c r="AX122" s="13" t="s">
        <v>83</v>
      </c>
      <c r="AY122" s="240" t="s">
        <v>133</v>
      </c>
    </row>
    <row r="123" s="2" customFormat="1" ht="37.8" customHeight="1">
      <c r="A123" s="40"/>
      <c r="B123" s="41"/>
      <c r="C123" s="206" t="s">
        <v>249</v>
      </c>
      <c r="D123" s="206" t="s">
        <v>136</v>
      </c>
      <c r="E123" s="207" t="s">
        <v>196</v>
      </c>
      <c r="F123" s="208" t="s">
        <v>197</v>
      </c>
      <c r="G123" s="209" t="s">
        <v>198</v>
      </c>
      <c r="H123" s="210">
        <v>50</v>
      </c>
      <c r="I123" s="211"/>
      <c r="J123" s="212">
        <f>ROUND(I123*H123,2)</f>
        <v>0</v>
      </c>
      <c r="K123" s="208" t="s">
        <v>140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1.0000000000000001E-05</v>
      </c>
      <c r="T123" s="216">
        <f>S123*H123</f>
        <v>0.00050000000000000001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159</v>
      </c>
      <c r="AT123" s="217" t="s">
        <v>136</v>
      </c>
      <c r="AU123" s="217" t="s">
        <v>85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159</v>
      </c>
      <c r="BM123" s="217" t="s">
        <v>434</v>
      </c>
    </row>
    <row r="124" s="2" customFormat="1">
      <c r="A124" s="40"/>
      <c r="B124" s="41"/>
      <c r="C124" s="42"/>
      <c r="D124" s="219" t="s">
        <v>143</v>
      </c>
      <c r="E124" s="42"/>
      <c r="F124" s="220" t="s">
        <v>200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143</v>
      </c>
      <c r="AU124" s="19" t="s">
        <v>85</v>
      </c>
    </row>
    <row r="125" s="2" customFormat="1" ht="24.15" customHeight="1">
      <c r="A125" s="40"/>
      <c r="B125" s="41"/>
      <c r="C125" s="206" t="s">
        <v>8</v>
      </c>
      <c r="D125" s="206" t="s">
        <v>136</v>
      </c>
      <c r="E125" s="207" t="s">
        <v>202</v>
      </c>
      <c r="F125" s="208" t="s">
        <v>203</v>
      </c>
      <c r="G125" s="209" t="s">
        <v>198</v>
      </c>
      <c r="H125" s="210">
        <v>43.859999999999999</v>
      </c>
      <c r="I125" s="211"/>
      <c r="J125" s="212">
        <f>ROUND(I125*H125,2)</f>
        <v>0</v>
      </c>
      <c r="K125" s="208" t="s">
        <v>140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0.0015</v>
      </c>
      <c r="R125" s="215">
        <f>Q125*H125</f>
        <v>0.065790000000000001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159</v>
      </c>
      <c r="AT125" s="217" t="s">
        <v>136</v>
      </c>
      <c r="AU125" s="217" t="s">
        <v>85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159</v>
      </c>
      <c r="BM125" s="217" t="s">
        <v>435</v>
      </c>
    </row>
    <row r="126" s="2" customFormat="1">
      <c r="A126" s="40"/>
      <c r="B126" s="41"/>
      <c r="C126" s="42"/>
      <c r="D126" s="219" t="s">
        <v>143</v>
      </c>
      <c r="E126" s="42"/>
      <c r="F126" s="220" t="s">
        <v>205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143</v>
      </c>
      <c r="AU126" s="19" t="s">
        <v>85</v>
      </c>
    </row>
    <row r="127" s="13" customFormat="1">
      <c r="A127" s="13"/>
      <c r="B127" s="230"/>
      <c r="C127" s="231"/>
      <c r="D127" s="224" t="s">
        <v>194</v>
      </c>
      <c r="E127" s="232" t="s">
        <v>19</v>
      </c>
      <c r="F127" s="233" t="s">
        <v>436</v>
      </c>
      <c r="G127" s="231"/>
      <c r="H127" s="234">
        <v>28.559999999999999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194</v>
      </c>
      <c r="AU127" s="240" t="s">
        <v>85</v>
      </c>
      <c r="AV127" s="13" t="s">
        <v>85</v>
      </c>
      <c r="AW127" s="13" t="s">
        <v>36</v>
      </c>
      <c r="AX127" s="13" t="s">
        <v>75</v>
      </c>
      <c r="AY127" s="240" t="s">
        <v>133</v>
      </c>
    </row>
    <row r="128" s="13" customFormat="1">
      <c r="A128" s="13"/>
      <c r="B128" s="230"/>
      <c r="C128" s="231"/>
      <c r="D128" s="224" t="s">
        <v>194</v>
      </c>
      <c r="E128" s="232" t="s">
        <v>19</v>
      </c>
      <c r="F128" s="233" t="s">
        <v>437</v>
      </c>
      <c r="G128" s="231"/>
      <c r="H128" s="234">
        <v>15.300000000000001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194</v>
      </c>
      <c r="AU128" s="240" t="s">
        <v>85</v>
      </c>
      <c r="AV128" s="13" t="s">
        <v>85</v>
      </c>
      <c r="AW128" s="13" t="s">
        <v>36</v>
      </c>
      <c r="AX128" s="13" t="s">
        <v>75</v>
      </c>
      <c r="AY128" s="240" t="s">
        <v>133</v>
      </c>
    </row>
    <row r="129" s="14" customFormat="1">
      <c r="A129" s="14"/>
      <c r="B129" s="241"/>
      <c r="C129" s="242"/>
      <c r="D129" s="224" t="s">
        <v>194</v>
      </c>
      <c r="E129" s="243" t="s">
        <v>19</v>
      </c>
      <c r="F129" s="244" t="s">
        <v>208</v>
      </c>
      <c r="G129" s="242"/>
      <c r="H129" s="245">
        <v>43.859999999999999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194</v>
      </c>
      <c r="AU129" s="251" t="s">
        <v>85</v>
      </c>
      <c r="AV129" s="14" t="s">
        <v>159</v>
      </c>
      <c r="AW129" s="14" t="s">
        <v>36</v>
      </c>
      <c r="AX129" s="14" t="s">
        <v>83</v>
      </c>
      <c r="AY129" s="251" t="s">
        <v>133</v>
      </c>
    </row>
    <row r="130" s="2" customFormat="1" ht="33" customHeight="1">
      <c r="A130" s="40"/>
      <c r="B130" s="41"/>
      <c r="C130" s="206" t="s">
        <v>260</v>
      </c>
      <c r="D130" s="206" t="s">
        <v>136</v>
      </c>
      <c r="E130" s="207" t="s">
        <v>209</v>
      </c>
      <c r="F130" s="208" t="s">
        <v>210</v>
      </c>
      <c r="G130" s="209" t="s">
        <v>191</v>
      </c>
      <c r="H130" s="210">
        <v>2.1240000000000001</v>
      </c>
      <c r="I130" s="211"/>
      <c r="J130" s="212">
        <f>ROUND(I130*H130,2)</f>
        <v>0</v>
      </c>
      <c r="K130" s="208" t="s">
        <v>140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0.049840000000000002</v>
      </c>
      <c r="R130" s="215">
        <f>Q130*H130</f>
        <v>0.10586016000000001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159</v>
      </c>
      <c r="AT130" s="217" t="s">
        <v>136</v>
      </c>
      <c r="AU130" s="217" t="s">
        <v>85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159</v>
      </c>
      <c r="BM130" s="217" t="s">
        <v>438</v>
      </c>
    </row>
    <row r="131" s="2" customFormat="1">
      <c r="A131" s="40"/>
      <c r="B131" s="41"/>
      <c r="C131" s="42"/>
      <c r="D131" s="219" t="s">
        <v>143</v>
      </c>
      <c r="E131" s="42"/>
      <c r="F131" s="220" t="s">
        <v>212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143</v>
      </c>
      <c r="AU131" s="19" t="s">
        <v>85</v>
      </c>
    </row>
    <row r="132" s="13" customFormat="1">
      <c r="A132" s="13"/>
      <c r="B132" s="230"/>
      <c r="C132" s="231"/>
      <c r="D132" s="224" t="s">
        <v>194</v>
      </c>
      <c r="E132" s="232" t="s">
        <v>19</v>
      </c>
      <c r="F132" s="233" t="s">
        <v>439</v>
      </c>
      <c r="G132" s="231"/>
      <c r="H132" s="234">
        <v>2.1240000000000001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194</v>
      </c>
      <c r="AU132" s="240" t="s">
        <v>85</v>
      </c>
      <c r="AV132" s="13" t="s">
        <v>85</v>
      </c>
      <c r="AW132" s="13" t="s">
        <v>36</v>
      </c>
      <c r="AX132" s="13" t="s">
        <v>83</v>
      </c>
      <c r="AY132" s="240" t="s">
        <v>133</v>
      </c>
    </row>
    <row r="133" s="2" customFormat="1" ht="37.8" customHeight="1">
      <c r="A133" s="40"/>
      <c r="B133" s="41"/>
      <c r="C133" s="206" t="s">
        <v>268</v>
      </c>
      <c r="D133" s="206" t="s">
        <v>136</v>
      </c>
      <c r="E133" s="207" t="s">
        <v>440</v>
      </c>
      <c r="F133" s="208" t="s">
        <v>441</v>
      </c>
      <c r="G133" s="209" t="s">
        <v>301</v>
      </c>
      <c r="H133" s="210">
        <v>2</v>
      </c>
      <c r="I133" s="211"/>
      <c r="J133" s="212">
        <f>ROUND(I133*H133,2)</f>
        <v>0</v>
      </c>
      <c r="K133" s="208" t="s">
        <v>140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0.056439999999999997</v>
      </c>
      <c r="R133" s="215">
        <f>Q133*H133</f>
        <v>0.11287999999999999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159</v>
      </c>
      <c r="AT133" s="217" t="s">
        <v>136</v>
      </c>
      <c r="AU133" s="217" t="s">
        <v>85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159</v>
      </c>
      <c r="BM133" s="217" t="s">
        <v>442</v>
      </c>
    </row>
    <row r="134" s="2" customFormat="1">
      <c r="A134" s="40"/>
      <c r="B134" s="41"/>
      <c r="C134" s="42"/>
      <c r="D134" s="219" t="s">
        <v>143</v>
      </c>
      <c r="E134" s="42"/>
      <c r="F134" s="220" t="s">
        <v>443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143</v>
      </c>
      <c r="AU134" s="19" t="s">
        <v>85</v>
      </c>
    </row>
    <row r="135" s="2" customFormat="1" ht="24.15" customHeight="1">
      <c r="A135" s="40"/>
      <c r="B135" s="41"/>
      <c r="C135" s="252" t="s">
        <v>277</v>
      </c>
      <c r="D135" s="252" t="s">
        <v>321</v>
      </c>
      <c r="E135" s="253" t="s">
        <v>444</v>
      </c>
      <c r="F135" s="254" t="s">
        <v>445</v>
      </c>
      <c r="G135" s="255" t="s">
        <v>301</v>
      </c>
      <c r="H135" s="256">
        <v>2</v>
      </c>
      <c r="I135" s="257"/>
      <c r="J135" s="258">
        <f>ROUND(I135*H135,2)</f>
        <v>0</v>
      </c>
      <c r="K135" s="254" t="s">
        <v>19</v>
      </c>
      <c r="L135" s="259"/>
      <c r="M135" s="260" t="s">
        <v>19</v>
      </c>
      <c r="N135" s="261" t="s">
        <v>46</v>
      </c>
      <c r="O135" s="86"/>
      <c r="P135" s="215">
        <f>O135*H135</f>
        <v>0</v>
      </c>
      <c r="Q135" s="215">
        <v>0.01201</v>
      </c>
      <c r="R135" s="215">
        <f>Q135*H135</f>
        <v>0.02402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231</v>
      </c>
      <c r="AT135" s="217" t="s">
        <v>321</v>
      </c>
      <c r="AU135" s="217" t="s">
        <v>85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159</v>
      </c>
      <c r="BM135" s="217" t="s">
        <v>446</v>
      </c>
    </row>
    <row r="136" s="12" customFormat="1" ht="22.8" customHeight="1">
      <c r="A136" s="12"/>
      <c r="B136" s="190"/>
      <c r="C136" s="191"/>
      <c r="D136" s="192" t="s">
        <v>74</v>
      </c>
      <c r="E136" s="204" t="s">
        <v>214</v>
      </c>
      <c r="F136" s="204" t="s">
        <v>215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SUM(P137:P169)</f>
        <v>0</v>
      </c>
      <c r="Q136" s="198"/>
      <c r="R136" s="199">
        <f>SUM(R137:R169)</f>
        <v>0.0029784</v>
      </c>
      <c r="S136" s="198"/>
      <c r="T136" s="200">
        <f>SUM(T137:T169)</f>
        <v>9.8627189999999985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83</v>
      </c>
      <c r="AT136" s="202" t="s">
        <v>74</v>
      </c>
      <c r="AU136" s="202" t="s">
        <v>83</v>
      </c>
      <c r="AY136" s="201" t="s">
        <v>133</v>
      </c>
      <c r="BK136" s="203">
        <f>SUM(BK137:BK169)</f>
        <v>0</v>
      </c>
    </row>
    <row r="137" s="2" customFormat="1" ht="37.8" customHeight="1">
      <c r="A137" s="40"/>
      <c r="B137" s="41"/>
      <c r="C137" s="206" t="s">
        <v>280</v>
      </c>
      <c r="D137" s="206" t="s">
        <v>136</v>
      </c>
      <c r="E137" s="207" t="s">
        <v>216</v>
      </c>
      <c r="F137" s="208" t="s">
        <v>217</v>
      </c>
      <c r="G137" s="209" t="s">
        <v>191</v>
      </c>
      <c r="H137" s="210">
        <v>17.52</v>
      </c>
      <c r="I137" s="211"/>
      <c r="J137" s="212">
        <f>ROUND(I137*H137,2)</f>
        <v>0</v>
      </c>
      <c r="K137" s="208" t="s">
        <v>140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0.00012999999999999999</v>
      </c>
      <c r="R137" s="215">
        <f>Q137*H137</f>
        <v>0.0022775999999999999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159</v>
      </c>
      <c r="AT137" s="217" t="s">
        <v>136</v>
      </c>
      <c r="AU137" s="217" t="s">
        <v>85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159</v>
      </c>
      <c r="BM137" s="217" t="s">
        <v>447</v>
      </c>
    </row>
    <row r="138" s="2" customFormat="1">
      <c r="A138" s="40"/>
      <c r="B138" s="41"/>
      <c r="C138" s="42"/>
      <c r="D138" s="219" t="s">
        <v>143</v>
      </c>
      <c r="E138" s="42"/>
      <c r="F138" s="220" t="s">
        <v>219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143</v>
      </c>
      <c r="AU138" s="19" t="s">
        <v>85</v>
      </c>
    </row>
    <row r="139" s="13" customFormat="1">
      <c r="A139" s="13"/>
      <c r="B139" s="230"/>
      <c r="C139" s="231"/>
      <c r="D139" s="224" t="s">
        <v>194</v>
      </c>
      <c r="E139" s="232" t="s">
        <v>19</v>
      </c>
      <c r="F139" s="233" t="s">
        <v>428</v>
      </c>
      <c r="G139" s="231"/>
      <c r="H139" s="234">
        <v>17.52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194</v>
      </c>
      <c r="AU139" s="240" t="s">
        <v>85</v>
      </c>
      <c r="AV139" s="13" t="s">
        <v>85</v>
      </c>
      <c r="AW139" s="13" t="s">
        <v>36</v>
      </c>
      <c r="AX139" s="13" t="s">
        <v>83</v>
      </c>
      <c r="AY139" s="240" t="s">
        <v>133</v>
      </c>
    </row>
    <row r="140" s="2" customFormat="1" ht="37.8" customHeight="1">
      <c r="A140" s="40"/>
      <c r="B140" s="41"/>
      <c r="C140" s="206" t="s">
        <v>292</v>
      </c>
      <c r="D140" s="206" t="s">
        <v>136</v>
      </c>
      <c r="E140" s="207" t="s">
        <v>221</v>
      </c>
      <c r="F140" s="208" t="s">
        <v>222</v>
      </c>
      <c r="G140" s="209" t="s">
        <v>191</v>
      </c>
      <c r="H140" s="210">
        <v>17.52</v>
      </c>
      <c r="I140" s="211"/>
      <c r="J140" s="212">
        <f>ROUND(I140*H140,2)</f>
        <v>0</v>
      </c>
      <c r="K140" s="208" t="s">
        <v>140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4.0000000000000003E-05</v>
      </c>
      <c r="R140" s="215">
        <f>Q140*H140</f>
        <v>0.00070080000000000001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159</v>
      </c>
      <c r="AT140" s="217" t="s">
        <v>136</v>
      </c>
      <c r="AU140" s="217" t="s">
        <v>85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159</v>
      </c>
      <c r="BM140" s="217" t="s">
        <v>448</v>
      </c>
    </row>
    <row r="141" s="2" customFormat="1">
      <c r="A141" s="40"/>
      <c r="B141" s="41"/>
      <c r="C141" s="42"/>
      <c r="D141" s="219" t="s">
        <v>143</v>
      </c>
      <c r="E141" s="42"/>
      <c r="F141" s="220" t="s">
        <v>224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143</v>
      </c>
      <c r="AU141" s="19" t="s">
        <v>85</v>
      </c>
    </row>
    <row r="142" s="13" customFormat="1">
      <c r="A142" s="13"/>
      <c r="B142" s="230"/>
      <c r="C142" s="231"/>
      <c r="D142" s="224" t="s">
        <v>194</v>
      </c>
      <c r="E142" s="232" t="s">
        <v>19</v>
      </c>
      <c r="F142" s="233" t="s">
        <v>428</v>
      </c>
      <c r="G142" s="231"/>
      <c r="H142" s="234">
        <v>17.52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194</v>
      </c>
      <c r="AU142" s="240" t="s">
        <v>85</v>
      </c>
      <c r="AV142" s="13" t="s">
        <v>85</v>
      </c>
      <c r="AW142" s="13" t="s">
        <v>36</v>
      </c>
      <c r="AX142" s="13" t="s">
        <v>83</v>
      </c>
      <c r="AY142" s="240" t="s">
        <v>133</v>
      </c>
    </row>
    <row r="143" s="2" customFormat="1" ht="24.15" customHeight="1">
      <c r="A143" s="40"/>
      <c r="B143" s="41"/>
      <c r="C143" s="206" t="s">
        <v>298</v>
      </c>
      <c r="D143" s="206" t="s">
        <v>136</v>
      </c>
      <c r="E143" s="207" t="s">
        <v>449</v>
      </c>
      <c r="F143" s="208" t="s">
        <v>450</v>
      </c>
      <c r="G143" s="209" t="s">
        <v>191</v>
      </c>
      <c r="H143" s="210">
        <v>11.853999999999999</v>
      </c>
      <c r="I143" s="211"/>
      <c r="J143" s="212">
        <f>ROUND(I143*H143,2)</f>
        <v>0</v>
      </c>
      <c r="K143" s="208" t="s">
        <v>140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0.18099999999999999</v>
      </c>
      <c r="T143" s="216">
        <f>S143*H143</f>
        <v>2.1455739999999999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159</v>
      </c>
      <c r="AT143" s="217" t="s">
        <v>136</v>
      </c>
      <c r="AU143" s="217" t="s">
        <v>85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159</v>
      </c>
      <c r="BM143" s="217" t="s">
        <v>451</v>
      </c>
    </row>
    <row r="144" s="2" customFormat="1">
      <c r="A144" s="40"/>
      <c r="B144" s="41"/>
      <c r="C144" s="42"/>
      <c r="D144" s="219" t="s">
        <v>143</v>
      </c>
      <c r="E144" s="42"/>
      <c r="F144" s="220" t="s">
        <v>452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143</v>
      </c>
      <c r="AU144" s="19" t="s">
        <v>85</v>
      </c>
    </row>
    <row r="145" s="13" customFormat="1">
      <c r="A145" s="13"/>
      <c r="B145" s="230"/>
      <c r="C145" s="231"/>
      <c r="D145" s="224" t="s">
        <v>194</v>
      </c>
      <c r="E145" s="232" t="s">
        <v>19</v>
      </c>
      <c r="F145" s="233" t="s">
        <v>453</v>
      </c>
      <c r="G145" s="231"/>
      <c r="H145" s="234">
        <v>4.1900000000000004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194</v>
      </c>
      <c r="AU145" s="240" t="s">
        <v>85</v>
      </c>
      <c r="AV145" s="13" t="s">
        <v>85</v>
      </c>
      <c r="AW145" s="13" t="s">
        <v>36</v>
      </c>
      <c r="AX145" s="13" t="s">
        <v>75</v>
      </c>
      <c r="AY145" s="240" t="s">
        <v>133</v>
      </c>
    </row>
    <row r="146" s="13" customFormat="1">
      <c r="A146" s="13"/>
      <c r="B146" s="230"/>
      <c r="C146" s="231"/>
      <c r="D146" s="224" t="s">
        <v>194</v>
      </c>
      <c r="E146" s="232" t="s">
        <v>19</v>
      </c>
      <c r="F146" s="233" t="s">
        <v>454</v>
      </c>
      <c r="G146" s="231"/>
      <c r="H146" s="234">
        <v>2.8039999999999998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194</v>
      </c>
      <c r="AU146" s="240" t="s">
        <v>85</v>
      </c>
      <c r="AV146" s="13" t="s">
        <v>85</v>
      </c>
      <c r="AW146" s="13" t="s">
        <v>36</v>
      </c>
      <c r="AX146" s="13" t="s">
        <v>75</v>
      </c>
      <c r="AY146" s="240" t="s">
        <v>133</v>
      </c>
    </row>
    <row r="147" s="13" customFormat="1">
      <c r="A147" s="13"/>
      <c r="B147" s="230"/>
      <c r="C147" s="231"/>
      <c r="D147" s="224" t="s">
        <v>194</v>
      </c>
      <c r="E147" s="232" t="s">
        <v>19</v>
      </c>
      <c r="F147" s="233" t="s">
        <v>455</v>
      </c>
      <c r="G147" s="231"/>
      <c r="H147" s="234">
        <v>4.8600000000000003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194</v>
      </c>
      <c r="AU147" s="240" t="s">
        <v>85</v>
      </c>
      <c r="AV147" s="13" t="s">
        <v>85</v>
      </c>
      <c r="AW147" s="13" t="s">
        <v>36</v>
      </c>
      <c r="AX147" s="13" t="s">
        <v>75</v>
      </c>
      <c r="AY147" s="240" t="s">
        <v>133</v>
      </c>
    </row>
    <row r="148" s="14" customFormat="1">
      <c r="A148" s="14"/>
      <c r="B148" s="241"/>
      <c r="C148" s="242"/>
      <c r="D148" s="224" t="s">
        <v>194</v>
      </c>
      <c r="E148" s="243" t="s">
        <v>19</v>
      </c>
      <c r="F148" s="244" t="s">
        <v>208</v>
      </c>
      <c r="G148" s="242"/>
      <c r="H148" s="245">
        <v>11.853999999999999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194</v>
      </c>
      <c r="AU148" s="251" t="s">
        <v>85</v>
      </c>
      <c r="AV148" s="14" t="s">
        <v>159</v>
      </c>
      <c r="AW148" s="14" t="s">
        <v>36</v>
      </c>
      <c r="AX148" s="14" t="s">
        <v>83</v>
      </c>
      <c r="AY148" s="251" t="s">
        <v>133</v>
      </c>
    </row>
    <row r="149" s="2" customFormat="1" ht="24.15" customHeight="1">
      <c r="A149" s="40"/>
      <c r="B149" s="41"/>
      <c r="C149" s="206" t="s">
        <v>304</v>
      </c>
      <c r="D149" s="206" t="s">
        <v>136</v>
      </c>
      <c r="E149" s="207" t="s">
        <v>456</v>
      </c>
      <c r="F149" s="208" t="s">
        <v>457</v>
      </c>
      <c r="G149" s="209" t="s">
        <v>191</v>
      </c>
      <c r="H149" s="210">
        <v>7.9299999999999997</v>
      </c>
      <c r="I149" s="211"/>
      <c r="J149" s="212">
        <f>ROUND(I149*H149,2)</f>
        <v>0</v>
      </c>
      <c r="K149" s="208" t="s">
        <v>140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0.26100000000000001</v>
      </c>
      <c r="T149" s="216">
        <f>S149*H149</f>
        <v>2.0697299999999998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159</v>
      </c>
      <c r="AT149" s="217" t="s">
        <v>136</v>
      </c>
      <c r="AU149" s="217" t="s">
        <v>85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159</v>
      </c>
      <c r="BM149" s="217" t="s">
        <v>458</v>
      </c>
    </row>
    <row r="150" s="2" customFormat="1">
      <c r="A150" s="40"/>
      <c r="B150" s="41"/>
      <c r="C150" s="42"/>
      <c r="D150" s="219" t="s">
        <v>143</v>
      </c>
      <c r="E150" s="42"/>
      <c r="F150" s="220" t="s">
        <v>459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143</v>
      </c>
      <c r="AU150" s="19" t="s">
        <v>85</v>
      </c>
    </row>
    <row r="151" s="13" customFormat="1">
      <c r="A151" s="13"/>
      <c r="B151" s="230"/>
      <c r="C151" s="231"/>
      <c r="D151" s="224" t="s">
        <v>194</v>
      </c>
      <c r="E151" s="232" t="s">
        <v>19</v>
      </c>
      <c r="F151" s="233" t="s">
        <v>460</v>
      </c>
      <c r="G151" s="231"/>
      <c r="H151" s="234">
        <v>7.9299999999999997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194</v>
      </c>
      <c r="AU151" s="240" t="s">
        <v>85</v>
      </c>
      <c r="AV151" s="13" t="s">
        <v>85</v>
      </c>
      <c r="AW151" s="13" t="s">
        <v>36</v>
      </c>
      <c r="AX151" s="13" t="s">
        <v>83</v>
      </c>
      <c r="AY151" s="240" t="s">
        <v>133</v>
      </c>
    </row>
    <row r="152" s="2" customFormat="1" ht="44.25" customHeight="1">
      <c r="A152" s="40"/>
      <c r="B152" s="41"/>
      <c r="C152" s="206" t="s">
        <v>311</v>
      </c>
      <c r="D152" s="206" t="s">
        <v>136</v>
      </c>
      <c r="E152" s="207" t="s">
        <v>461</v>
      </c>
      <c r="F152" s="208" t="s">
        <v>462</v>
      </c>
      <c r="G152" s="209" t="s">
        <v>463</v>
      </c>
      <c r="H152" s="210">
        <v>1.6479999999999999</v>
      </c>
      <c r="I152" s="211"/>
      <c r="J152" s="212">
        <f>ROUND(I152*H152,2)</f>
        <v>0</v>
      </c>
      <c r="K152" s="208" t="s">
        <v>140</v>
      </c>
      <c r="L152" s="46"/>
      <c r="M152" s="213" t="s">
        <v>19</v>
      </c>
      <c r="N152" s="214" t="s">
        <v>46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1.8</v>
      </c>
      <c r="T152" s="216">
        <f>S152*H152</f>
        <v>2.9663999999999997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159</v>
      </c>
      <c r="AT152" s="217" t="s">
        <v>136</v>
      </c>
      <c r="AU152" s="217" t="s">
        <v>85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159</v>
      </c>
      <c r="BM152" s="217" t="s">
        <v>464</v>
      </c>
    </row>
    <row r="153" s="2" customFormat="1">
      <c r="A153" s="40"/>
      <c r="B153" s="41"/>
      <c r="C153" s="42"/>
      <c r="D153" s="219" t="s">
        <v>143</v>
      </c>
      <c r="E153" s="42"/>
      <c r="F153" s="220" t="s">
        <v>465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143</v>
      </c>
      <c r="AU153" s="19" t="s">
        <v>85</v>
      </c>
    </row>
    <row r="154" s="13" customFormat="1">
      <c r="A154" s="13"/>
      <c r="B154" s="230"/>
      <c r="C154" s="231"/>
      <c r="D154" s="224" t="s">
        <v>194</v>
      </c>
      <c r="E154" s="232" t="s">
        <v>19</v>
      </c>
      <c r="F154" s="233" t="s">
        <v>466</v>
      </c>
      <c r="G154" s="231"/>
      <c r="H154" s="234">
        <v>1.6479999999999999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194</v>
      </c>
      <c r="AU154" s="240" t="s">
        <v>85</v>
      </c>
      <c r="AV154" s="13" t="s">
        <v>85</v>
      </c>
      <c r="AW154" s="13" t="s">
        <v>36</v>
      </c>
      <c r="AX154" s="13" t="s">
        <v>83</v>
      </c>
      <c r="AY154" s="240" t="s">
        <v>133</v>
      </c>
    </row>
    <row r="155" s="2" customFormat="1" ht="55.5" customHeight="1">
      <c r="A155" s="40"/>
      <c r="B155" s="41"/>
      <c r="C155" s="206" t="s">
        <v>7</v>
      </c>
      <c r="D155" s="206" t="s">
        <v>136</v>
      </c>
      <c r="E155" s="207" t="s">
        <v>467</v>
      </c>
      <c r="F155" s="208" t="s">
        <v>468</v>
      </c>
      <c r="G155" s="209" t="s">
        <v>191</v>
      </c>
      <c r="H155" s="210">
        <v>1.53</v>
      </c>
      <c r="I155" s="211"/>
      <c r="J155" s="212">
        <f>ROUND(I155*H155,2)</f>
        <v>0</v>
      </c>
      <c r="K155" s="208" t="s">
        <v>140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0.27500000000000002</v>
      </c>
      <c r="T155" s="216">
        <f>S155*H155</f>
        <v>0.42075000000000007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159</v>
      </c>
      <c r="AT155" s="217" t="s">
        <v>136</v>
      </c>
      <c r="AU155" s="217" t="s">
        <v>85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159</v>
      </c>
      <c r="BM155" s="217" t="s">
        <v>469</v>
      </c>
    </row>
    <row r="156" s="2" customFormat="1">
      <c r="A156" s="40"/>
      <c r="B156" s="41"/>
      <c r="C156" s="42"/>
      <c r="D156" s="219" t="s">
        <v>143</v>
      </c>
      <c r="E156" s="42"/>
      <c r="F156" s="220" t="s">
        <v>470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143</v>
      </c>
      <c r="AU156" s="19" t="s">
        <v>85</v>
      </c>
    </row>
    <row r="157" s="13" customFormat="1">
      <c r="A157" s="13"/>
      <c r="B157" s="230"/>
      <c r="C157" s="231"/>
      <c r="D157" s="224" t="s">
        <v>194</v>
      </c>
      <c r="E157" s="232" t="s">
        <v>19</v>
      </c>
      <c r="F157" s="233" t="s">
        <v>471</v>
      </c>
      <c r="G157" s="231"/>
      <c r="H157" s="234">
        <v>1.53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194</v>
      </c>
      <c r="AU157" s="240" t="s">
        <v>85</v>
      </c>
      <c r="AV157" s="13" t="s">
        <v>85</v>
      </c>
      <c r="AW157" s="13" t="s">
        <v>36</v>
      </c>
      <c r="AX157" s="13" t="s">
        <v>83</v>
      </c>
      <c r="AY157" s="240" t="s">
        <v>133</v>
      </c>
    </row>
    <row r="158" s="2" customFormat="1" ht="37.8" customHeight="1">
      <c r="A158" s="40"/>
      <c r="B158" s="41"/>
      <c r="C158" s="206" t="s">
        <v>320</v>
      </c>
      <c r="D158" s="206" t="s">
        <v>136</v>
      </c>
      <c r="E158" s="207" t="s">
        <v>472</v>
      </c>
      <c r="F158" s="208" t="s">
        <v>473</v>
      </c>
      <c r="G158" s="209" t="s">
        <v>191</v>
      </c>
      <c r="H158" s="210">
        <v>3.2389999999999999</v>
      </c>
      <c r="I158" s="211"/>
      <c r="J158" s="212">
        <f>ROUND(I158*H158,2)</f>
        <v>0</v>
      </c>
      <c r="K158" s="208" t="s">
        <v>140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0.074999999999999997</v>
      </c>
      <c r="T158" s="216">
        <f>S158*H158</f>
        <v>0.24292499999999997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159</v>
      </c>
      <c r="AT158" s="217" t="s">
        <v>136</v>
      </c>
      <c r="AU158" s="217" t="s">
        <v>85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159</v>
      </c>
      <c r="BM158" s="217" t="s">
        <v>474</v>
      </c>
    </row>
    <row r="159" s="2" customFormat="1">
      <c r="A159" s="40"/>
      <c r="B159" s="41"/>
      <c r="C159" s="42"/>
      <c r="D159" s="219" t="s">
        <v>143</v>
      </c>
      <c r="E159" s="42"/>
      <c r="F159" s="220" t="s">
        <v>475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143</v>
      </c>
      <c r="AU159" s="19" t="s">
        <v>85</v>
      </c>
    </row>
    <row r="160" s="13" customFormat="1">
      <c r="A160" s="13"/>
      <c r="B160" s="230"/>
      <c r="C160" s="231"/>
      <c r="D160" s="224" t="s">
        <v>194</v>
      </c>
      <c r="E160" s="232" t="s">
        <v>19</v>
      </c>
      <c r="F160" s="233" t="s">
        <v>476</v>
      </c>
      <c r="G160" s="231"/>
      <c r="H160" s="234">
        <v>3.2389999999999999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194</v>
      </c>
      <c r="AU160" s="240" t="s">
        <v>85</v>
      </c>
      <c r="AV160" s="13" t="s">
        <v>85</v>
      </c>
      <c r="AW160" s="13" t="s">
        <v>36</v>
      </c>
      <c r="AX160" s="13" t="s">
        <v>83</v>
      </c>
      <c r="AY160" s="240" t="s">
        <v>133</v>
      </c>
    </row>
    <row r="161" s="2" customFormat="1" ht="37.8" customHeight="1">
      <c r="A161" s="40"/>
      <c r="B161" s="41"/>
      <c r="C161" s="206" t="s">
        <v>327</v>
      </c>
      <c r="D161" s="206" t="s">
        <v>136</v>
      </c>
      <c r="E161" s="207" t="s">
        <v>477</v>
      </c>
      <c r="F161" s="208" t="s">
        <v>478</v>
      </c>
      <c r="G161" s="209" t="s">
        <v>191</v>
      </c>
      <c r="H161" s="210">
        <v>9.5999999999999996</v>
      </c>
      <c r="I161" s="211"/>
      <c r="J161" s="212">
        <f>ROUND(I161*H161,2)</f>
        <v>0</v>
      </c>
      <c r="K161" s="208" t="s">
        <v>140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0.075999999999999998</v>
      </c>
      <c r="T161" s="216">
        <f>S161*H161</f>
        <v>0.72959999999999992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159</v>
      </c>
      <c r="AT161" s="217" t="s">
        <v>136</v>
      </c>
      <c r="AU161" s="217" t="s">
        <v>85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159</v>
      </c>
      <c r="BM161" s="217" t="s">
        <v>479</v>
      </c>
    </row>
    <row r="162" s="2" customFormat="1">
      <c r="A162" s="40"/>
      <c r="B162" s="41"/>
      <c r="C162" s="42"/>
      <c r="D162" s="219" t="s">
        <v>143</v>
      </c>
      <c r="E162" s="42"/>
      <c r="F162" s="220" t="s">
        <v>480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143</v>
      </c>
      <c r="AU162" s="19" t="s">
        <v>85</v>
      </c>
    </row>
    <row r="163" s="13" customFormat="1">
      <c r="A163" s="13"/>
      <c r="B163" s="230"/>
      <c r="C163" s="231"/>
      <c r="D163" s="224" t="s">
        <v>194</v>
      </c>
      <c r="E163" s="232" t="s">
        <v>19</v>
      </c>
      <c r="F163" s="233" t="s">
        <v>481</v>
      </c>
      <c r="G163" s="231"/>
      <c r="H163" s="234">
        <v>9.5999999999999996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194</v>
      </c>
      <c r="AU163" s="240" t="s">
        <v>85</v>
      </c>
      <c r="AV163" s="13" t="s">
        <v>85</v>
      </c>
      <c r="AW163" s="13" t="s">
        <v>36</v>
      </c>
      <c r="AX163" s="13" t="s">
        <v>83</v>
      </c>
      <c r="AY163" s="240" t="s">
        <v>133</v>
      </c>
    </row>
    <row r="164" s="2" customFormat="1" ht="33" customHeight="1">
      <c r="A164" s="40"/>
      <c r="B164" s="41"/>
      <c r="C164" s="206" t="s">
        <v>332</v>
      </c>
      <c r="D164" s="206" t="s">
        <v>136</v>
      </c>
      <c r="E164" s="207" t="s">
        <v>482</v>
      </c>
      <c r="F164" s="208" t="s">
        <v>483</v>
      </c>
      <c r="G164" s="209" t="s">
        <v>191</v>
      </c>
      <c r="H164" s="210">
        <v>18.881</v>
      </c>
      <c r="I164" s="211"/>
      <c r="J164" s="212">
        <f>ROUND(I164*H164,2)</f>
        <v>0</v>
      </c>
      <c r="K164" s="208" t="s">
        <v>140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0.02</v>
      </c>
      <c r="T164" s="216">
        <f>S164*H164</f>
        <v>0.37762000000000001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159</v>
      </c>
      <c r="AT164" s="217" t="s">
        <v>136</v>
      </c>
      <c r="AU164" s="217" t="s">
        <v>85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159</v>
      </c>
      <c r="BM164" s="217" t="s">
        <v>484</v>
      </c>
    </row>
    <row r="165" s="2" customFormat="1">
      <c r="A165" s="40"/>
      <c r="B165" s="41"/>
      <c r="C165" s="42"/>
      <c r="D165" s="219" t="s">
        <v>143</v>
      </c>
      <c r="E165" s="42"/>
      <c r="F165" s="220" t="s">
        <v>485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143</v>
      </c>
      <c r="AU165" s="19" t="s">
        <v>85</v>
      </c>
    </row>
    <row r="166" s="13" customFormat="1">
      <c r="A166" s="13"/>
      <c r="B166" s="230"/>
      <c r="C166" s="231"/>
      <c r="D166" s="224" t="s">
        <v>194</v>
      </c>
      <c r="E166" s="232" t="s">
        <v>19</v>
      </c>
      <c r="F166" s="233" t="s">
        <v>399</v>
      </c>
      <c r="G166" s="231"/>
      <c r="H166" s="234">
        <v>18.881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194</v>
      </c>
      <c r="AU166" s="240" t="s">
        <v>85</v>
      </c>
      <c r="AV166" s="13" t="s">
        <v>85</v>
      </c>
      <c r="AW166" s="13" t="s">
        <v>36</v>
      </c>
      <c r="AX166" s="13" t="s">
        <v>83</v>
      </c>
      <c r="AY166" s="240" t="s">
        <v>133</v>
      </c>
    </row>
    <row r="167" s="2" customFormat="1" ht="37.8" customHeight="1">
      <c r="A167" s="40"/>
      <c r="B167" s="41"/>
      <c r="C167" s="206" t="s">
        <v>339</v>
      </c>
      <c r="D167" s="206" t="s">
        <v>136</v>
      </c>
      <c r="E167" s="207" t="s">
        <v>486</v>
      </c>
      <c r="F167" s="208" t="s">
        <v>487</v>
      </c>
      <c r="G167" s="209" t="s">
        <v>191</v>
      </c>
      <c r="H167" s="210">
        <v>45.506</v>
      </c>
      <c r="I167" s="211"/>
      <c r="J167" s="212">
        <f>ROUND(I167*H167,2)</f>
        <v>0</v>
      </c>
      <c r="K167" s="208" t="s">
        <v>140</v>
      </c>
      <c r="L167" s="46"/>
      <c r="M167" s="213" t="s">
        <v>19</v>
      </c>
      <c r="N167" s="214" t="s">
        <v>46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0.02</v>
      </c>
      <c r="T167" s="216">
        <f>S167*H167</f>
        <v>0.91012000000000004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159</v>
      </c>
      <c r="AT167" s="217" t="s">
        <v>136</v>
      </c>
      <c r="AU167" s="217" t="s">
        <v>85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159</v>
      </c>
      <c r="BM167" s="217" t="s">
        <v>488</v>
      </c>
    </row>
    <row r="168" s="2" customFormat="1">
      <c r="A168" s="40"/>
      <c r="B168" s="41"/>
      <c r="C168" s="42"/>
      <c r="D168" s="219" t="s">
        <v>143</v>
      </c>
      <c r="E168" s="42"/>
      <c r="F168" s="220" t="s">
        <v>489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143</v>
      </c>
      <c r="AU168" s="19" t="s">
        <v>85</v>
      </c>
    </row>
    <row r="169" s="13" customFormat="1">
      <c r="A169" s="13"/>
      <c r="B169" s="230"/>
      <c r="C169" s="231"/>
      <c r="D169" s="224" t="s">
        <v>194</v>
      </c>
      <c r="E169" s="232" t="s">
        <v>19</v>
      </c>
      <c r="F169" s="233" t="s">
        <v>421</v>
      </c>
      <c r="G169" s="231"/>
      <c r="H169" s="234">
        <v>45.506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194</v>
      </c>
      <c r="AU169" s="240" t="s">
        <v>85</v>
      </c>
      <c r="AV169" s="13" t="s">
        <v>85</v>
      </c>
      <c r="AW169" s="13" t="s">
        <v>36</v>
      </c>
      <c r="AX169" s="13" t="s">
        <v>83</v>
      </c>
      <c r="AY169" s="240" t="s">
        <v>133</v>
      </c>
    </row>
    <row r="170" s="12" customFormat="1" ht="22.8" customHeight="1">
      <c r="A170" s="12"/>
      <c r="B170" s="190"/>
      <c r="C170" s="191"/>
      <c r="D170" s="192" t="s">
        <v>74</v>
      </c>
      <c r="E170" s="204" t="s">
        <v>237</v>
      </c>
      <c r="F170" s="204" t="s">
        <v>238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SUM(P171:P179)</f>
        <v>0</v>
      </c>
      <c r="Q170" s="198"/>
      <c r="R170" s="199">
        <f>SUM(R171:R179)</f>
        <v>0</v>
      </c>
      <c r="S170" s="198"/>
      <c r="T170" s="200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83</v>
      </c>
      <c r="AT170" s="202" t="s">
        <v>74</v>
      </c>
      <c r="AU170" s="202" t="s">
        <v>83</v>
      </c>
      <c r="AY170" s="201" t="s">
        <v>133</v>
      </c>
      <c r="BK170" s="203">
        <f>SUM(BK171:BK179)</f>
        <v>0</v>
      </c>
    </row>
    <row r="171" s="2" customFormat="1" ht="37.8" customHeight="1">
      <c r="A171" s="40"/>
      <c r="B171" s="41"/>
      <c r="C171" s="206" t="s">
        <v>344</v>
      </c>
      <c r="D171" s="206" t="s">
        <v>136</v>
      </c>
      <c r="E171" s="207" t="s">
        <v>239</v>
      </c>
      <c r="F171" s="208" t="s">
        <v>240</v>
      </c>
      <c r="G171" s="209" t="s">
        <v>241</v>
      </c>
      <c r="H171" s="210">
        <v>16.257999999999999</v>
      </c>
      <c r="I171" s="211"/>
      <c r="J171" s="212">
        <f>ROUND(I171*H171,2)</f>
        <v>0</v>
      </c>
      <c r="K171" s="208" t="s">
        <v>140</v>
      </c>
      <c r="L171" s="46"/>
      <c r="M171" s="213" t="s">
        <v>19</v>
      </c>
      <c r="N171" s="214" t="s">
        <v>46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159</v>
      </c>
      <c r="AT171" s="217" t="s">
        <v>136</v>
      </c>
      <c r="AU171" s="217" t="s">
        <v>85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159</v>
      </c>
      <c r="BM171" s="217" t="s">
        <v>490</v>
      </c>
    </row>
    <row r="172" s="2" customFormat="1">
      <c r="A172" s="40"/>
      <c r="B172" s="41"/>
      <c r="C172" s="42"/>
      <c r="D172" s="219" t="s">
        <v>143</v>
      </c>
      <c r="E172" s="42"/>
      <c r="F172" s="220" t="s">
        <v>243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143</v>
      </c>
      <c r="AU172" s="19" t="s">
        <v>85</v>
      </c>
    </row>
    <row r="173" s="2" customFormat="1" ht="33" customHeight="1">
      <c r="A173" s="40"/>
      <c r="B173" s="41"/>
      <c r="C173" s="206" t="s">
        <v>349</v>
      </c>
      <c r="D173" s="206" t="s">
        <v>136</v>
      </c>
      <c r="E173" s="207" t="s">
        <v>245</v>
      </c>
      <c r="F173" s="208" t="s">
        <v>246</v>
      </c>
      <c r="G173" s="209" t="s">
        <v>241</v>
      </c>
      <c r="H173" s="210">
        <v>16.257999999999999</v>
      </c>
      <c r="I173" s="211"/>
      <c r="J173" s="212">
        <f>ROUND(I173*H173,2)</f>
        <v>0</v>
      </c>
      <c r="K173" s="208" t="s">
        <v>140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159</v>
      </c>
      <c r="AT173" s="217" t="s">
        <v>136</v>
      </c>
      <c r="AU173" s="217" t="s">
        <v>85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159</v>
      </c>
      <c r="BM173" s="217" t="s">
        <v>491</v>
      </c>
    </row>
    <row r="174" s="2" customFormat="1">
      <c r="A174" s="40"/>
      <c r="B174" s="41"/>
      <c r="C174" s="42"/>
      <c r="D174" s="219" t="s">
        <v>143</v>
      </c>
      <c r="E174" s="42"/>
      <c r="F174" s="220" t="s">
        <v>248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143</v>
      </c>
      <c r="AU174" s="19" t="s">
        <v>85</v>
      </c>
    </row>
    <row r="175" s="2" customFormat="1" ht="44.25" customHeight="1">
      <c r="A175" s="40"/>
      <c r="B175" s="41"/>
      <c r="C175" s="206" t="s">
        <v>354</v>
      </c>
      <c r="D175" s="206" t="s">
        <v>136</v>
      </c>
      <c r="E175" s="207" t="s">
        <v>250</v>
      </c>
      <c r="F175" s="208" t="s">
        <v>251</v>
      </c>
      <c r="G175" s="209" t="s">
        <v>241</v>
      </c>
      <c r="H175" s="210">
        <v>146.322</v>
      </c>
      <c r="I175" s="211"/>
      <c r="J175" s="212">
        <f>ROUND(I175*H175,2)</f>
        <v>0</v>
      </c>
      <c r="K175" s="208" t="s">
        <v>140</v>
      </c>
      <c r="L175" s="46"/>
      <c r="M175" s="213" t="s">
        <v>19</v>
      </c>
      <c r="N175" s="214" t="s">
        <v>46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159</v>
      </c>
      <c r="AT175" s="217" t="s">
        <v>136</v>
      </c>
      <c r="AU175" s="217" t="s">
        <v>85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83</v>
      </c>
      <c r="BK175" s="218">
        <f>ROUND(I175*H175,2)</f>
        <v>0</v>
      </c>
      <c r="BL175" s="19" t="s">
        <v>159</v>
      </c>
      <c r="BM175" s="217" t="s">
        <v>492</v>
      </c>
    </row>
    <row r="176" s="2" customFormat="1">
      <c r="A176" s="40"/>
      <c r="B176" s="41"/>
      <c r="C176" s="42"/>
      <c r="D176" s="219" t="s">
        <v>143</v>
      </c>
      <c r="E176" s="42"/>
      <c r="F176" s="220" t="s">
        <v>253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143</v>
      </c>
      <c r="AU176" s="19" t="s">
        <v>85</v>
      </c>
    </row>
    <row r="177" s="13" customFormat="1">
      <c r="A177" s="13"/>
      <c r="B177" s="230"/>
      <c r="C177" s="231"/>
      <c r="D177" s="224" t="s">
        <v>194</v>
      </c>
      <c r="E177" s="231"/>
      <c r="F177" s="233" t="s">
        <v>493</v>
      </c>
      <c r="G177" s="231"/>
      <c r="H177" s="234">
        <v>146.322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194</v>
      </c>
      <c r="AU177" s="240" t="s">
        <v>85</v>
      </c>
      <c r="AV177" s="13" t="s">
        <v>85</v>
      </c>
      <c r="AW177" s="13" t="s">
        <v>4</v>
      </c>
      <c r="AX177" s="13" t="s">
        <v>83</v>
      </c>
      <c r="AY177" s="240" t="s">
        <v>133</v>
      </c>
    </row>
    <row r="178" s="2" customFormat="1" ht="44.25" customHeight="1">
      <c r="A178" s="40"/>
      <c r="B178" s="41"/>
      <c r="C178" s="206" t="s">
        <v>359</v>
      </c>
      <c r="D178" s="206" t="s">
        <v>136</v>
      </c>
      <c r="E178" s="207" t="s">
        <v>494</v>
      </c>
      <c r="F178" s="208" t="s">
        <v>495</v>
      </c>
      <c r="G178" s="209" t="s">
        <v>241</v>
      </c>
      <c r="H178" s="210">
        <v>16.257999999999999</v>
      </c>
      <c r="I178" s="211"/>
      <c r="J178" s="212">
        <f>ROUND(I178*H178,2)</f>
        <v>0</v>
      </c>
      <c r="K178" s="208" t="s">
        <v>140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159</v>
      </c>
      <c r="AT178" s="217" t="s">
        <v>136</v>
      </c>
      <c r="AU178" s="217" t="s">
        <v>85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159</v>
      </c>
      <c r="BM178" s="217" t="s">
        <v>496</v>
      </c>
    </row>
    <row r="179" s="2" customFormat="1">
      <c r="A179" s="40"/>
      <c r="B179" s="41"/>
      <c r="C179" s="42"/>
      <c r="D179" s="219" t="s">
        <v>143</v>
      </c>
      <c r="E179" s="42"/>
      <c r="F179" s="220" t="s">
        <v>497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143</v>
      </c>
      <c r="AU179" s="19" t="s">
        <v>85</v>
      </c>
    </row>
    <row r="180" s="12" customFormat="1" ht="22.8" customHeight="1">
      <c r="A180" s="12"/>
      <c r="B180" s="190"/>
      <c r="C180" s="191"/>
      <c r="D180" s="192" t="s">
        <v>74</v>
      </c>
      <c r="E180" s="204" t="s">
        <v>266</v>
      </c>
      <c r="F180" s="204" t="s">
        <v>267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SUM(P181:P182)</f>
        <v>0</v>
      </c>
      <c r="Q180" s="198"/>
      <c r="R180" s="199">
        <f>SUM(R181:R182)</f>
        <v>0</v>
      </c>
      <c r="S180" s="198"/>
      <c r="T180" s="20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83</v>
      </c>
      <c r="AT180" s="202" t="s">
        <v>74</v>
      </c>
      <c r="AU180" s="202" t="s">
        <v>83</v>
      </c>
      <c r="AY180" s="201" t="s">
        <v>133</v>
      </c>
      <c r="BK180" s="203">
        <f>SUM(BK181:BK182)</f>
        <v>0</v>
      </c>
    </row>
    <row r="181" s="2" customFormat="1" ht="55.5" customHeight="1">
      <c r="A181" s="40"/>
      <c r="B181" s="41"/>
      <c r="C181" s="206" t="s">
        <v>366</v>
      </c>
      <c r="D181" s="206" t="s">
        <v>136</v>
      </c>
      <c r="E181" s="207" t="s">
        <v>269</v>
      </c>
      <c r="F181" s="208" t="s">
        <v>270</v>
      </c>
      <c r="G181" s="209" t="s">
        <v>241</v>
      </c>
      <c r="H181" s="210">
        <v>2.6520000000000001</v>
      </c>
      <c r="I181" s="211"/>
      <c r="J181" s="212">
        <f>ROUND(I181*H181,2)</f>
        <v>0</v>
      </c>
      <c r="K181" s="208" t="s">
        <v>140</v>
      </c>
      <c r="L181" s="46"/>
      <c r="M181" s="213" t="s">
        <v>19</v>
      </c>
      <c r="N181" s="214" t="s">
        <v>46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159</v>
      </c>
      <c r="AT181" s="217" t="s">
        <v>136</v>
      </c>
      <c r="AU181" s="217" t="s">
        <v>85</v>
      </c>
      <c r="AY181" s="19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83</v>
      </c>
      <c r="BK181" s="218">
        <f>ROUND(I181*H181,2)</f>
        <v>0</v>
      </c>
      <c r="BL181" s="19" t="s">
        <v>159</v>
      </c>
      <c r="BM181" s="217" t="s">
        <v>498</v>
      </c>
    </row>
    <row r="182" s="2" customFormat="1">
      <c r="A182" s="40"/>
      <c r="B182" s="41"/>
      <c r="C182" s="42"/>
      <c r="D182" s="219" t="s">
        <v>143</v>
      </c>
      <c r="E182" s="42"/>
      <c r="F182" s="220" t="s">
        <v>272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143</v>
      </c>
      <c r="AU182" s="19" t="s">
        <v>85</v>
      </c>
    </row>
    <row r="183" s="12" customFormat="1" ht="25.92" customHeight="1">
      <c r="A183" s="12"/>
      <c r="B183" s="190"/>
      <c r="C183" s="191"/>
      <c r="D183" s="192" t="s">
        <v>74</v>
      </c>
      <c r="E183" s="193" t="s">
        <v>273</v>
      </c>
      <c r="F183" s="193" t="s">
        <v>274</v>
      </c>
      <c r="G183" s="191"/>
      <c r="H183" s="191"/>
      <c r="I183" s="194"/>
      <c r="J183" s="195">
        <f>BK183</f>
        <v>0</v>
      </c>
      <c r="K183" s="191"/>
      <c r="L183" s="196"/>
      <c r="M183" s="197"/>
      <c r="N183" s="198"/>
      <c r="O183" s="198"/>
      <c r="P183" s="199">
        <f>P184+P222+P233+P247+P260+P308+P383+P409</f>
        <v>0</v>
      </c>
      <c r="Q183" s="198"/>
      <c r="R183" s="199">
        <f>R184+R222+R233+R247+R260+R308+R383+R409</f>
        <v>3.89052788</v>
      </c>
      <c r="S183" s="198"/>
      <c r="T183" s="200">
        <f>T184+T222+T233+T247+T260+T308+T383+T409</f>
        <v>6.3930278200000004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85</v>
      </c>
      <c r="AT183" s="202" t="s">
        <v>74</v>
      </c>
      <c r="AU183" s="202" t="s">
        <v>75</v>
      </c>
      <c r="AY183" s="201" t="s">
        <v>133</v>
      </c>
      <c r="BK183" s="203">
        <f>BK184+BK222+BK233+BK247+BK260+BK308+BK383+BK409</f>
        <v>0</v>
      </c>
    </row>
    <row r="184" s="12" customFormat="1" ht="22.8" customHeight="1">
      <c r="A184" s="12"/>
      <c r="B184" s="190"/>
      <c r="C184" s="191"/>
      <c r="D184" s="192" t="s">
        <v>74</v>
      </c>
      <c r="E184" s="204" t="s">
        <v>275</v>
      </c>
      <c r="F184" s="204" t="s">
        <v>276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SUM(P185:P221)</f>
        <v>0</v>
      </c>
      <c r="Q184" s="198"/>
      <c r="R184" s="199">
        <f>SUM(R185:R221)</f>
        <v>1.3724502000000001</v>
      </c>
      <c r="S184" s="198"/>
      <c r="T184" s="200">
        <f>SUM(T185:T221)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85</v>
      </c>
      <c r="AT184" s="202" t="s">
        <v>74</v>
      </c>
      <c r="AU184" s="202" t="s">
        <v>83</v>
      </c>
      <c r="AY184" s="201" t="s">
        <v>133</v>
      </c>
      <c r="BK184" s="203">
        <f>SUM(BK185:BK221)</f>
        <v>0</v>
      </c>
    </row>
    <row r="185" s="2" customFormat="1" ht="62.7" customHeight="1">
      <c r="A185" s="40"/>
      <c r="B185" s="41"/>
      <c r="C185" s="206" t="s">
        <v>373</v>
      </c>
      <c r="D185" s="206" t="s">
        <v>136</v>
      </c>
      <c r="E185" s="207" t="s">
        <v>499</v>
      </c>
      <c r="F185" s="208" t="s">
        <v>500</v>
      </c>
      <c r="G185" s="209" t="s">
        <v>191</v>
      </c>
      <c r="H185" s="210">
        <v>22.672000000000001</v>
      </c>
      <c r="I185" s="211"/>
      <c r="J185" s="212">
        <f>ROUND(I185*H185,2)</f>
        <v>0</v>
      </c>
      <c r="K185" s="208" t="s">
        <v>140</v>
      </c>
      <c r="L185" s="46"/>
      <c r="M185" s="213" t="s">
        <v>19</v>
      </c>
      <c r="N185" s="214" t="s">
        <v>46</v>
      </c>
      <c r="O185" s="86"/>
      <c r="P185" s="215">
        <f>O185*H185</f>
        <v>0</v>
      </c>
      <c r="Q185" s="215">
        <v>0.04555</v>
      </c>
      <c r="R185" s="215">
        <f>Q185*H185</f>
        <v>1.0327096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280</v>
      </c>
      <c r="AT185" s="217" t="s">
        <v>136</v>
      </c>
      <c r="AU185" s="217" t="s">
        <v>85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280</v>
      </c>
      <c r="BM185" s="217" t="s">
        <v>501</v>
      </c>
    </row>
    <row r="186" s="2" customFormat="1">
      <c r="A186" s="40"/>
      <c r="B186" s="41"/>
      <c r="C186" s="42"/>
      <c r="D186" s="219" t="s">
        <v>143</v>
      </c>
      <c r="E186" s="42"/>
      <c r="F186" s="220" t="s">
        <v>502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143</v>
      </c>
      <c r="AU186" s="19" t="s">
        <v>85</v>
      </c>
    </row>
    <row r="187" s="13" customFormat="1">
      <c r="A187" s="13"/>
      <c r="B187" s="230"/>
      <c r="C187" s="231"/>
      <c r="D187" s="224" t="s">
        <v>194</v>
      </c>
      <c r="E187" s="232" t="s">
        <v>19</v>
      </c>
      <c r="F187" s="233" t="s">
        <v>503</v>
      </c>
      <c r="G187" s="231"/>
      <c r="H187" s="234">
        <v>7.758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194</v>
      </c>
      <c r="AU187" s="240" t="s">
        <v>85</v>
      </c>
      <c r="AV187" s="13" t="s">
        <v>85</v>
      </c>
      <c r="AW187" s="13" t="s">
        <v>36</v>
      </c>
      <c r="AX187" s="13" t="s">
        <v>75</v>
      </c>
      <c r="AY187" s="240" t="s">
        <v>133</v>
      </c>
    </row>
    <row r="188" s="13" customFormat="1">
      <c r="A188" s="13"/>
      <c r="B188" s="230"/>
      <c r="C188" s="231"/>
      <c r="D188" s="224" t="s">
        <v>194</v>
      </c>
      <c r="E188" s="232" t="s">
        <v>19</v>
      </c>
      <c r="F188" s="233" t="s">
        <v>504</v>
      </c>
      <c r="G188" s="231"/>
      <c r="H188" s="234">
        <v>3.468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194</v>
      </c>
      <c r="AU188" s="240" t="s">
        <v>85</v>
      </c>
      <c r="AV188" s="13" t="s">
        <v>85</v>
      </c>
      <c r="AW188" s="13" t="s">
        <v>36</v>
      </c>
      <c r="AX188" s="13" t="s">
        <v>75</v>
      </c>
      <c r="AY188" s="240" t="s">
        <v>133</v>
      </c>
    </row>
    <row r="189" s="13" customFormat="1">
      <c r="A189" s="13"/>
      <c r="B189" s="230"/>
      <c r="C189" s="231"/>
      <c r="D189" s="224" t="s">
        <v>194</v>
      </c>
      <c r="E189" s="232" t="s">
        <v>19</v>
      </c>
      <c r="F189" s="233" t="s">
        <v>505</v>
      </c>
      <c r="G189" s="231"/>
      <c r="H189" s="234">
        <v>9.1579999999999995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194</v>
      </c>
      <c r="AU189" s="240" t="s">
        <v>85</v>
      </c>
      <c r="AV189" s="13" t="s">
        <v>85</v>
      </c>
      <c r="AW189" s="13" t="s">
        <v>36</v>
      </c>
      <c r="AX189" s="13" t="s">
        <v>75</v>
      </c>
      <c r="AY189" s="240" t="s">
        <v>133</v>
      </c>
    </row>
    <row r="190" s="13" customFormat="1">
      <c r="A190" s="13"/>
      <c r="B190" s="230"/>
      <c r="C190" s="231"/>
      <c r="D190" s="224" t="s">
        <v>194</v>
      </c>
      <c r="E190" s="232" t="s">
        <v>19</v>
      </c>
      <c r="F190" s="233" t="s">
        <v>506</v>
      </c>
      <c r="G190" s="231"/>
      <c r="H190" s="234">
        <v>2.2879999999999998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194</v>
      </c>
      <c r="AU190" s="240" t="s">
        <v>85</v>
      </c>
      <c r="AV190" s="13" t="s">
        <v>85</v>
      </c>
      <c r="AW190" s="13" t="s">
        <v>36</v>
      </c>
      <c r="AX190" s="13" t="s">
        <v>75</v>
      </c>
      <c r="AY190" s="240" t="s">
        <v>133</v>
      </c>
    </row>
    <row r="191" s="14" customFormat="1">
      <c r="A191" s="14"/>
      <c r="B191" s="241"/>
      <c r="C191" s="242"/>
      <c r="D191" s="224" t="s">
        <v>194</v>
      </c>
      <c r="E191" s="243" t="s">
        <v>19</v>
      </c>
      <c r="F191" s="244" t="s">
        <v>208</v>
      </c>
      <c r="G191" s="242"/>
      <c r="H191" s="245">
        <v>22.672000000000001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194</v>
      </c>
      <c r="AU191" s="251" t="s">
        <v>85</v>
      </c>
      <c r="AV191" s="14" t="s">
        <v>159</v>
      </c>
      <c r="AW191" s="14" t="s">
        <v>36</v>
      </c>
      <c r="AX191" s="14" t="s">
        <v>83</v>
      </c>
      <c r="AY191" s="251" t="s">
        <v>133</v>
      </c>
    </row>
    <row r="192" s="2" customFormat="1" ht="55.5" customHeight="1">
      <c r="A192" s="40"/>
      <c r="B192" s="41"/>
      <c r="C192" s="206" t="s">
        <v>324</v>
      </c>
      <c r="D192" s="206" t="s">
        <v>136</v>
      </c>
      <c r="E192" s="207" t="s">
        <v>507</v>
      </c>
      <c r="F192" s="208" t="s">
        <v>508</v>
      </c>
      <c r="G192" s="209" t="s">
        <v>198</v>
      </c>
      <c r="H192" s="210">
        <v>10.279999999999999</v>
      </c>
      <c r="I192" s="211"/>
      <c r="J192" s="212">
        <f>ROUND(I192*H192,2)</f>
        <v>0</v>
      </c>
      <c r="K192" s="208" t="s">
        <v>140</v>
      </c>
      <c r="L192" s="46"/>
      <c r="M192" s="213" t="s">
        <v>19</v>
      </c>
      <c r="N192" s="214" t="s">
        <v>46</v>
      </c>
      <c r="O192" s="86"/>
      <c r="P192" s="215">
        <f>O192*H192</f>
        <v>0</v>
      </c>
      <c r="Q192" s="215">
        <v>0.00036000000000000002</v>
      </c>
      <c r="R192" s="215">
        <f>Q192*H192</f>
        <v>0.0037008000000000002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280</v>
      </c>
      <c r="AT192" s="217" t="s">
        <v>136</v>
      </c>
      <c r="AU192" s="217" t="s">
        <v>85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280</v>
      </c>
      <c r="BM192" s="217" t="s">
        <v>509</v>
      </c>
    </row>
    <row r="193" s="2" customFormat="1">
      <c r="A193" s="40"/>
      <c r="B193" s="41"/>
      <c r="C193" s="42"/>
      <c r="D193" s="219" t="s">
        <v>143</v>
      </c>
      <c r="E193" s="42"/>
      <c r="F193" s="220" t="s">
        <v>510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143</v>
      </c>
      <c r="AU193" s="19" t="s">
        <v>85</v>
      </c>
    </row>
    <row r="194" s="13" customFormat="1">
      <c r="A194" s="13"/>
      <c r="B194" s="230"/>
      <c r="C194" s="231"/>
      <c r="D194" s="224" t="s">
        <v>194</v>
      </c>
      <c r="E194" s="232" t="s">
        <v>19</v>
      </c>
      <c r="F194" s="233" t="s">
        <v>511</v>
      </c>
      <c r="G194" s="231"/>
      <c r="H194" s="234">
        <v>3.3300000000000001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194</v>
      </c>
      <c r="AU194" s="240" t="s">
        <v>85</v>
      </c>
      <c r="AV194" s="13" t="s">
        <v>85</v>
      </c>
      <c r="AW194" s="13" t="s">
        <v>36</v>
      </c>
      <c r="AX194" s="13" t="s">
        <v>75</v>
      </c>
      <c r="AY194" s="240" t="s">
        <v>133</v>
      </c>
    </row>
    <row r="195" s="13" customFormat="1">
      <c r="A195" s="13"/>
      <c r="B195" s="230"/>
      <c r="C195" s="231"/>
      <c r="D195" s="224" t="s">
        <v>194</v>
      </c>
      <c r="E195" s="232" t="s">
        <v>19</v>
      </c>
      <c r="F195" s="233" t="s">
        <v>512</v>
      </c>
      <c r="G195" s="231"/>
      <c r="H195" s="234">
        <v>1.77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194</v>
      </c>
      <c r="AU195" s="240" t="s">
        <v>85</v>
      </c>
      <c r="AV195" s="13" t="s">
        <v>85</v>
      </c>
      <c r="AW195" s="13" t="s">
        <v>36</v>
      </c>
      <c r="AX195" s="13" t="s">
        <v>75</v>
      </c>
      <c r="AY195" s="240" t="s">
        <v>133</v>
      </c>
    </row>
    <row r="196" s="13" customFormat="1">
      <c r="A196" s="13"/>
      <c r="B196" s="230"/>
      <c r="C196" s="231"/>
      <c r="D196" s="224" t="s">
        <v>194</v>
      </c>
      <c r="E196" s="232" t="s">
        <v>19</v>
      </c>
      <c r="F196" s="233" t="s">
        <v>513</v>
      </c>
      <c r="G196" s="231"/>
      <c r="H196" s="234">
        <v>3.3300000000000001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194</v>
      </c>
      <c r="AU196" s="240" t="s">
        <v>85</v>
      </c>
      <c r="AV196" s="13" t="s">
        <v>85</v>
      </c>
      <c r="AW196" s="13" t="s">
        <v>36</v>
      </c>
      <c r="AX196" s="13" t="s">
        <v>75</v>
      </c>
      <c r="AY196" s="240" t="s">
        <v>133</v>
      </c>
    </row>
    <row r="197" s="13" customFormat="1">
      <c r="A197" s="13"/>
      <c r="B197" s="230"/>
      <c r="C197" s="231"/>
      <c r="D197" s="224" t="s">
        <v>194</v>
      </c>
      <c r="E197" s="232" t="s">
        <v>19</v>
      </c>
      <c r="F197" s="233" t="s">
        <v>514</v>
      </c>
      <c r="G197" s="231"/>
      <c r="H197" s="234">
        <v>1.8500000000000001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194</v>
      </c>
      <c r="AU197" s="240" t="s">
        <v>85</v>
      </c>
      <c r="AV197" s="13" t="s">
        <v>85</v>
      </c>
      <c r="AW197" s="13" t="s">
        <v>36</v>
      </c>
      <c r="AX197" s="13" t="s">
        <v>75</v>
      </c>
      <c r="AY197" s="240" t="s">
        <v>133</v>
      </c>
    </row>
    <row r="198" s="14" customFormat="1">
      <c r="A198" s="14"/>
      <c r="B198" s="241"/>
      <c r="C198" s="242"/>
      <c r="D198" s="224" t="s">
        <v>194</v>
      </c>
      <c r="E198" s="243" t="s">
        <v>19</v>
      </c>
      <c r="F198" s="244" t="s">
        <v>208</v>
      </c>
      <c r="G198" s="242"/>
      <c r="H198" s="245">
        <v>10.279999999999999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194</v>
      </c>
      <c r="AU198" s="251" t="s">
        <v>85</v>
      </c>
      <c r="AV198" s="14" t="s">
        <v>159</v>
      </c>
      <c r="AW198" s="14" t="s">
        <v>36</v>
      </c>
      <c r="AX198" s="14" t="s">
        <v>83</v>
      </c>
      <c r="AY198" s="251" t="s">
        <v>133</v>
      </c>
    </row>
    <row r="199" s="2" customFormat="1" ht="44.25" customHeight="1">
      <c r="A199" s="40"/>
      <c r="B199" s="41"/>
      <c r="C199" s="206" t="s">
        <v>382</v>
      </c>
      <c r="D199" s="206" t="s">
        <v>136</v>
      </c>
      <c r="E199" s="207" t="s">
        <v>515</v>
      </c>
      <c r="F199" s="208" t="s">
        <v>516</v>
      </c>
      <c r="G199" s="209" t="s">
        <v>198</v>
      </c>
      <c r="H199" s="210">
        <v>3</v>
      </c>
      <c r="I199" s="211"/>
      <c r="J199" s="212">
        <f>ROUND(I199*H199,2)</f>
        <v>0</v>
      </c>
      <c r="K199" s="208" t="s">
        <v>140</v>
      </c>
      <c r="L199" s="46"/>
      <c r="M199" s="213" t="s">
        <v>19</v>
      </c>
      <c r="N199" s="214" t="s">
        <v>46</v>
      </c>
      <c r="O199" s="86"/>
      <c r="P199" s="215">
        <f>O199*H199</f>
        <v>0</v>
      </c>
      <c r="Q199" s="215">
        <v>0.0051900000000000002</v>
      </c>
      <c r="R199" s="215">
        <f>Q199*H199</f>
        <v>0.015570000000000001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280</v>
      </c>
      <c r="AT199" s="217" t="s">
        <v>136</v>
      </c>
      <c r="AU199" s="217" t="s">
        <v>85</v>
      </c>
      <c r="AY199" s="19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280</v>
      </c>
      <c r="BM199" s="217" t="s">
        <v>517</v>
      </c>
    </row>
    <row r="200" s="2" customFormat="1">
      <c r="A200" s="40"/>
      <c r="B200" s="41"/>
      <c r="C200" s="42"/>
      <c r="D200" s="219" t="s">
        <v>143</v>
      </c>
      <c r="E200" s="42"/>
      <c r="F200" s="220" t="s">
        <v>518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143</v>
      </c>
      <c r="AU200" s="19" t="s">
        <v>85</v>
      </c>
    </row>
    <row r="201" s="13" customFormat="1">
      <c r="A201" s="13"/>
      <c r="B201" s="230"/>
      <c r="C201" s="231"/>
      <c r="D201" s="224" t="s">
        <v>194</v>
      </c>
      <c r="E201" s="232" t="s">
        <v>19</v>
      </c>
      <c r="F201" s="233" t="s">
        <v>519</v>
      </c>
      <c r="G201" s="231"/>
      <c r="H201" s="234">
        <v>2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194</v>
      </c>
      <c r="AU201" s="240" t="s">
        <v>85</v>
      </c>
      <c r="AV201" s="13" t="s">
        <v>85</v>
      </c>
      <c r="AW201" s="13" t="s">
        <v>36</v>
      </c>
      <c r="AX201" s="13" t="s">
        <v>75</v>
      </c>
      <c r="AY201" s="240" t="s">
        <v>133</v>
      </c>
    </row>
    <row r="202" s="13" customFormat="1">
      <c r="A202" s="13"/>
      <c r="B202" s="230"/>
      <c r="C202" s="231"/>
      <c r="D202" s="224" t="s">
        <v>194</v>
      </c>
      <c r="E202" s="232" t="s">
        <v>19</v>
      </c>
      <c r="F202" s="233" t="s">
        <v>520</v>
      </c>
      <c r="G202" s="231"/>
      <c r="H202" s="234">
        <v>1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194</v>
      </c>
      <c r="AU202" s="240" t="s">
        <v>85</v>
      </c>
      <c r="AV202" s="13" t="s">
        <v>85</v>
      </c>
      <c r="AW202" s="13" t="s">
        <v>36</v>
      </c>
      <c r="AX202" s="13" t="s">
        <v>75</v>
      </c>
      <c r="AY202" s="240" t="s">
        <v>133</v>
      </c>
    </row>
    <row r="203" s="14" customFormat="1">
      <c r="A203" s="14"/>
      <c r="B203" s="241"/>
      <c r="C203" s="242"/>
      <c r="D203" s="224" t="s">
        <v>194</v>
      </c>
      <c r="E203" s="243" t="s">
        <v>19</v>
      </c>
      <c r="F203" s="244" t="s">
        <v>208</v>
      </c>
      <c r="G203" s="242"/>
      <c r="H203" s="245">
        <v>3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194</v>
      </c>
      <c r="AU203" s="251" t="s">
        <v>85</v>
      </c>
      <c r="AV203" s="14" t="s">
        <v>159</v>
      </c>
      <c r="AW203" s="14" t="s">
        <v>36</v>
      </c>
      <c r="AX203" s="14" t="s">
        <v>83</v>
      </c>
      <c r="AY203" s="251" t="s">
        <v>133</v>
      </c>
    </row>
    <row r="204" s="2" customFormat="1" ht="62.7" customHeight="1">
      <c r="A204" s="40"/>
      <c r="B204" s="41"/>
      <c r="C204" s="206" t="s">
        <v>521</v>
      </c>
      <c r="D204" s="206" t="s">
        <v>136</v>
      </c>
      <c r="E204" s="207" t="s">
        <v>522</v>
      </c>
      <c r="F204" s="208" t="s">
        <v>523</v>
      </c>
      <c r="G204" s="209" t="s">
        <v>191</v>
      </c>
      <c r="H204" s="210">
        <v>4.625</v>
      </c>
      <c r="I204" s="211"/>
      <c r="J204" s="212">
        <f>ROUND(I204*H204,2)</f>
        <v>0</v>
      </c>
      <c r="K204" s="208" t="s">
        <v>140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0.02964</v>
      </c>
      <c r="R204" s="215">
        <f>Q204*H204</f>
        <v>0.13708500000000001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280</v>
      </c>
      <c r="AT204" s="217" t="s">
        <v>136</v>
      </c>
      <c r="AU204" s="217" t="s">
        <v>85</v>
      </c>
      <c r="AY204" s="19" t="s">
        <v>133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280</v>
      </c>
      <c r="BM204" s="217" t="s">
        <v>524</v>
      </c>
    </row>
    <row r="205" s="2" customFormat="1">
      <c r="A205" s="40"/>
      <c r="B205" s="41"/>
      <c r="C205" s="42"/>
      <c r="D205" s="219" t="s">
        <v>143</v>
      </c>
      <c r="E205" s="42"/>
      <c r="F205" s="220" t="s">
        <v>525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143</v>
      </c>
      <c r="AU205" s="19" t="s">
        <v>85</v>
      </c>
    </row>
    <row r="206" s="13" customFormat="1">
      <c r="A206" s="13"/>
      <c r="B206" s="230"/>
      <c r="C206" s="231"/>
      <c r="D206" s="224" t="s">
        <v>194</v>
      </c>
      <c r="E206" s="232" t="s">
        <v>19</v>
      </c>
      <c r="F206" s="233" t="s">
        <v>526</v>
      </c>
      <c r="G206" s="231"/>
      <c r="H206" s="234">
        <v>4.625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194</v>
      </c>
      <c r="AU206" s="240" t="s">
        <v>85</v>
      </c>
      <c r="AV206" s="13" t="s">
        <v>85</v>
      </c>
      <c r="AW206" s="13" t="s">
        <v>36</v>
      </c>
      <c r="AX206" s="13" t="s">
        <v>83</v>
      </c>
      <c r="AY206" s="240" t="s">
        <v>133</v>
      </c>
    </row>
    <row r="207" s="2" customFormat="1" ht="33" customHeight="1">
      <c r="A207" s="40"/>
      <c r="B207" s="41"/>
      <c r="C207" s="206" t="s">
        <v>527</v>
      </c>
      <c r="D207" s="206" t="s">
        <v>136</v>
      </c>
      <c r="E207" s="207" t="s">
        <v>528</v>
      </c>
      <c r="F207" s="208" t="s">
        <v>529</v>
      </c>
      <c r="G207" s="209" t="s">
        <v>301</v>
      </c>
      <c r="H207" s="210">
        <v>4</v>
      </c>
      <c r="I207" s="211"/>
      <c r="J207" s="212">
        <f>ROUND(I207*H207,2)</f>
        <v>0</v>
      </c>
      <c r="K207" s="208" t="s">
        <v>140</v>
      </c>
      <c r="L207" s="46"/>
      <c r="M207" s="213" t="s">
        <v>19</v>
      </c>
      <c r="N207" s="214" t="s">
        <v>46</v>
      </c>
      <c r="O207" s="86"/>
      <c r="P207" s="215">
        <f>O207*H207</f>
        <v>0</v>
      </c>
      <c r="Q207" s="215">
        <v>0.00022000000000000001</v>
      </c>
      <c r="R207" s="215">
        <f>Q207*H207</f>
        <v>0.00088000000000000003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280</v>
      </c>
      <c r="AT207" s="217" t="s">
        <v>136</v>
      </c>
      <c r="AU207" s="217" t="s">
        <v>85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83</v>
      </c>
      <c r="BK207" s="218">
        <f>ROUND(I207*H207,2)</f>
        <v>0</v>
      </c>
      <c r="BL207" s="19" t="s">
        <v>280</v>
      </c>
      <c r="BM207" s="217" t="s">
        <v>530</v>
      </c>
    </row>
    <row r="208" s="2" customFormat="1">
      <c r="A208" s="40"/>
      <c r="B208" s="41"/>
      <c r="C208" s="42"/>
      <c r="D208" s="219" t="s">
        <v>143</v>
      </c>
      <c r="E208" s="42"/>
      <c r="F208" s="220" t="s">
        <v>531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143</v>
      </c>
      <c r="AU208" s="19" t="s">
        <v>85</v>
      </c>
    </row>
    <row r="209" s="2" customFormat="1" ht="33" customHeight="1">
      <c r="A209" s="40"/>
      <c r="B209" s="41"/>
      <c r="C209" s="252" t="s">
        <v>532</v>
      </c>
      <c r="D209" s="252" t="s">
        <v>321</v>
      </c>
      <c r="E209" s="253" t="s">
        <v>533</v>
      </c>
      <c r="F209" s="254" t="s">
        <v>534</v>
      </c>
      <c r="G209" s="255" t="s">
        <v>301</v>
      </c>
      <c r="H209" s="256">
        <v>4</v>
      </c>
      <c r="I209" s="257"/>
      <c r="J209" s="258">
        <f>ROUND(I209*H209,2)</f>
        <v>0</v>
      </c>
      <c r="K209" s="254" t="s">
        <v>19</v>
      </c>
      <c r="L209" s="259"/>
      <c r="M209" s="260" t="s">
        <v>19</v>
      </c>
      <c r="N209" s="261" t="s">
        <v>46</v>
      </c>
      <c r="O209" s="86"/>
      <c r="P209" s="215">
        <f>O209*H209</f>
        <v>0</v>
      </c>
      <c r="Q209" s="215">
        <v>0.012250000000000001</v>
      </c>
      <c r="R209" s="215">
        <f>Q209*H209</f>
        <v>0.049000000000000002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324</v>
      </c>
      <c r="AT209" s="217" t="s">
        <v>321</v>
      </c>
      <c r="AU209" s="217" t="s">
        <v>85</v>
      </c>
      <c r="AY209" s="19" t="s">
        <v>133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280</v>
      </c>
      <c r="BM209" s="217" t="s">
        <v>535</v>
      </c>
    </row>
    <row r="210" s="2" customFormat="1" ht="33" customHeight="1">
      <c r="A210" s="40"/>
      <c r="B210" s="41"/>
      <c r="C210" s="206" t="s">
        <v>536</v>
      </c>
      <c r="D210" s="206" t="s">
        <v>136</v>
      </c>
      <c r="E210" s="207" t="s">
        <v>537</v>
      </c>
      <c r="F210" s="208" t="s">
        <v>538</v>
      </c>
      <c r="G210" s="209" t="s">
        <v>191</v>
      </c>
      <c r="H210" s="210">
        <v>6</v>
      </c>
      <c r="I210" s="211"/>
      <c r="J210" s="212">
        <f>ROUND(I210*H210,2)</f>
        <v>0</v>
      </c>
      <c r="K210" s="208" t="s">
        <v>140</v>
      </c>
      <c r="L210" s="46"/>
      <c r="M210" s="213" t="s">
        <v>19</v>
      </c>
      <c r="N210" s="214" t="s">
        <v>46</v>
      </c>
      <c r="O210" s="86"/>
      <c r="P210" s="215">
        <f>O210*H210</f>
        <v>0</v>
      </c>
      <c r="Q210" s="215">
        <v>0.017100000000000001</v>
      </c>
      <c r="R210" s="215">
        <f>Q210*H210</f>
        <v>0.1026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280</v>
      </c>
      <c r="AT210" s="217" t="s">
        <v>136</v>
      </c>
      <c r="AU210" s="217" t="s">
        <v>85</v>
      </c>
      <c r="AY210" s="19" t="s">
        <v>133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83</v>
      </c>
      <c r="BK210" s="218">
        <f>ROUND(I210*H210,2)</f>
        <v>0</v>
      </c>
      <c r="BL210" s="19" t="s">
        <v>280</v>
      </c>
      <c r="BM210" s="217" t="s">
        <v>539</v>
      </c>
    </row>
    <row r="211" s="2" customFormat="1">
      <c r="A211" s="40"/>
      <c r="B211" s="41"/>
      <c r="C211" s="42"/>
      <c r="D211" s="219" t="s">
        <v>143</v>
      </c>
      <c r="E211" s="42"/>
      <c r="F211" s="220" t="s">
        <v>540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143</v>
      </c>
      <c r="AU211" s="19" t="s">
        <v>85</v>
      </c>
    </row>
    <row r="212" s="13" customFormat="1">
      <c r="A212" s="13"/>
      <c r="B212" s="230"/>
      <c r="C212" s="231"/>
      <c r="D212" s="224" t="s">
        <v>194</v>
      </c>
      <c r="E212" s="232" t="s">
        <v>19</v>
      </c>
      <c r="F212" s="233" t="s">
        <v>541</v>
      </c>
      <c r="G212" s="231"/>
      <c r="H212" s="234">
        <v>3.6000000000000001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194</v>
      </c>
      <c r="AU212" s="240" t="s">
        <v>85</v>
      </c>
      <c r="AV212" s="13" t="s">
        <v>85</v>
      </c>
      <c r="AW212" s="13" t="s">
        <v>36</v>
      </c>
      <c r="AX212" s="13" t="s">
        <v>75</v>
      </c>
      <c r="AY212" s="240" t="s">
        <v>133</v>
      </c>
    </row>
    <row r="213" s="13" customFormat="1">
      <c r="A213" s="13"/>
      <c r="B213" s="230"/>
      <c r="C213" s="231"/>
      <c r="D213" s="224" t="s">
        <v>194</v>
      </c>
      <c r="E213" s="232" t="s">
        <v>19</v>
      </c>
      <c r="F213" s="233" t="s">
        <v>542</v>
      </c>
      <c r="G213" s="231"/>
      <c r="H213" s="234">
        <v>2.3999999999999999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194</v>
      </c>
      <c r="AU213" s="240" t="s">
        <v>85</v>
      </c>
      <c r="AV213" s="13" t="s">
        <v>85</v>
      </c>
      <c r="AW213" s="13" t="s">
        <v>36</v>
      </c>
      <c r="AX213" s="13" t="s">
        <v>75</v>
      </c>
      <c r="AY213" s="240" t="s">
        <v>133</v>
      </c>
    </row>
    <row r="214" s="14" customFormat="1">
      <c r="A214" s="14"/>
      <c r="B214" s="241"/>
      <c r="C214" s="242"/>
      <c r="D214" s="224" t="s">
        <v>194</v>
      </c>
      <c r="E214" s="243" t="s">
        <v>19</v>
      </c>
      <c r="F214" s="244" t="s">
        <v>208</v>
      </c>
      <c r="G214" s="242"/>
      <c r="H214" s="245">
        <v>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194</v>
      </c>
      <c r="AU214" s="251" t="s">
        <v>85</v>
      </c>
      <c r="AV214" s="14" t="s">
        <v>159</v>
      </c>
      <c r="AW214" s="14" t="s">
        <v>36</v>
      </c>
      <c r="AX214" s="14" t="s">
        <v>83</v>
      </c>
      <c r="AY214" s="251" t="s">
        <v>133</v>
      </c>
    </row>
    <row r="215" s="2" customFormat="1" ht="55.5" customHeight="1">
      <c r="A215" s="40"/>
      <c r="B215" s="41"/>
      <c r="C215" s="206" t="s">
        <v>543</v>
      </c>
      <c r="D215" s="206" t="s">
        <v>136</v>
      </c>
      <c r="E215" s="207" t="s">
        <v>544</v>
      </c>
      <c r="F215" s="208" t="s">
        <v>545</v>
      </c>
      <c r="G215" s="209" t="s">
        <v>301</v>
      </c>
      <c r="H215" s="210">
        <v>1</v>
      </c>
      <c r="I215" s="211"/>
      <c r="J215" s="212">
        <f>ROUND(I215*H215,2)</f>
        <v>0</v>
      </c>
      <c r="K215" s="208" t="s">
        <v>140</v>
      </c>
      <c r="L215" s="46"/>
      <c r="M215" s="213" t="s">
        <v>19</v>
      </c>
      <c r="N215" s="214" t="s">
        <v>46</v>
      </c>
      <c r="O215" s="86"/>
      <c r="P215" s="215">
        <f>O215*H215</f>
        <v>0</v>
      </c>
      <c r="Q215" s="215">
        <v>0.025739999999999999</v>
      </c>
      <c r="R215" s="215">
        <f>Q215*H215</f>
        <v>0.025739999999999999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280</v>
      </c>
      <c r="AT215" s="217" t="s">
        <v>136</v>
      </c>
      <c r="AU215" s="217" t="s">
        <v>85</v>
      </c>
      <c r="AY215" s="19" t="s">
        <v>133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83</v>
      </c>
      <c r="BK215" s="218">
        <f>ROUND(I215*H215,2)</f>
        <v>0</v>
      </c>
      <c r="BL215" s="19" t="s">
        <v>280</v>
      </c>
      <c r="BM215" s="217" t="s">
        <v>546</v>
      </c>
    </row>
    <row r="216" s="2" customFormat="1">
      <c r="A216" s="40"/>
      <c r="B216" s="41"/>
      <c r="C216" s="42"/>
      <c r="D216" s="219" t="s">
        <v>143</v>
      </c>
      <c r="E216" s="42"/>
      <c r="F216" s="220" t="s">
        <v>547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143</v>
      </c>
      <c r="AU216" s="19" t="s">
        <v>85</v>
      </c>
    </row>
    <row r="217" s="2" customFormat="1" ht="37.8" customHeight="1">
      <c r="A217" s="40"/>
      <c r="B217" s="41"/>
      <c r="C217" s="206" t="s">
        <v>548</v>
      </c>
      <c r="D217" s="206" t="s">
        <v>136</v>
      </c>
      <c r="E217" s="207" t="s">
        <v>549</v>
      </c>
      <c r="F217" s="208" t="s">
        <v>550</v>
      </c>
      <c r="G217" s="209" t="s">
        <v>191</v>
      </c>
      <c r="H217" s="210">
        <v>0.32000000000000001</v>
      </c>
      <c r="I217" s="211"/>
      <c r="J217" s="212">
        <f>ROUND(I217*H217,2)</f>
        <v>0</v>
      </c>
      <c r="K217" s="208" t="s">
        <v>140</v>
      </c>
      <c r="L217" s="46"/>
      <c r="M217" s="213" t="s">
        <v>19</v>
      </c>
      <c r="N217" s="214" t="s">
        <v>46</v>
      </c>
      <c r="O217" s="86"/>
      <c r="P217" s="215">
        <f>O217*H217</f>
        <v>0</v>
      </c>
      <c r="Q217" s="215">
        <v>0.016140000000000002</v>
      </c>
      <c r="R217" s="215">
        <f>Q217*H217</f>
        <v>0.0051648000000000006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280</v>
      </c>
      <c r="AT217" s="217" t="s">
        <v>136</v>
      </c>
      <c r="AU217" s="217" t="s">
        <v>85</v>
      </c>
      <c r="AY217" s="19" t="s">
        <v>133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280</v>
      </c>
      <c r="BM217" s="217" t="s">
        <v>551</v>
      </c>
    </row>
    <row r="218" s="2" customFormat="1">
      <c r="A218" s="40"/>
      <c r="B218" s="41"/>
      <c r="C218" s="42"/>
      <c r="D218" s="219" t="s">
        <v>143</v>
      </c>
      <c r="E218" s="42"/>
      <c r="F218" s="220" t="s">
        <v>552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143</v>
      </c>
      <c r="AU218" s="19" t="s">
        <v>85</v>
      </c>
    </row>
    <row r="219" s="13" customFormat="1">
      <c r="A219" s="13"/>
      <c r="B219" s="230"/>
      <c r="C219" s="231"/>
      <c r="D219" s="224" t="s">
        <v>194</v>
      </c>
      <c r="E219" s="232" t="s">
        <v>19</v>
      </c>
      <c r="F219" s="233" t="s">
        <v>553</v>
      </c>
      <c r="G219" s="231"/>
      <c r="H219" s="234">
        <v>0.32000000000000001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194</v>
      </c>
      <c r="AU219" s="240" t="s">
        <v>85</v>
      </c>
      <c r="AV219" s="13" t="s">
        <v>85</v>
      </c>
      <c r="AW219" s="13" t="s">
        <v>36</v>
      </c>
      <c r="AX219" s="13" t="s">
        <v>83</v>
      </c>
      <c r="AY219" s="240" t="s">
        <v>133</v>
      </c>
    </row>
    <row r="220" s="2" customFormat="1" ht="76.35" customHeight="1">
      <c r="A220" s="40"/>
      <c r="B220" s="41"/>
      <c r="C220" s="206" t="s">
        <v>554</v>
      </c>
      <c r="D220" s="206" t="s">
        <v>136</v>
      </c>
      <c r="E220" s="207" t="s">
        <v>555</v>
      </c>
      <c r="F220" s="208" t="s">
        <v>556</v>
      </c>
      <c r="G220" s="209" t="s">
        <v>241</v>
      </c>
      <c r="H220" s="210">
        <v>1.3720000000000001</v>
      </c>
      <c r="I220" s="211"/>
      <c r="J220" s="212">
        <f>ROUND(I220*H220,2)</f>
        <v>0</v>
      </c>
      <c r="K220" s="208" t="s">
        <v>140</v>
      </c>
      <c r="L220" s="46"/>
      <c r="M220" s="213" t="s">
        <v>19</v>
      </c>
      <c r="N220" s="214" t="s">
        <v>46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280</v>
      </c>
      <c r="AT220" s="217" t="s">
        <v>136</v>
      </c>
      <c r="AU220" s="217" t="s">
        <v>85</v>
      </c>
      <c r="AY220" s="19" t="s">
        <v>133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83</v>
      </c>
      <c r="BK220" s="218">
        <f>ROUND(I220*H220,2)</f>
        <v>0</v>
      </c>
      <c r="BL220" s="19" t="s">
        <v>280</v>
      </c>
      <c r="BM220" s="217" t="s">
        <v>557</v>
      </c>
    </row>
    <row r="221" s="2" customFormat="1">
      <c r="A221" s="40"/>
      <c r="B221" s="41"/>
      <c r="C221" s="42"/>
      <c r="D221" s="219" t="s">
        <v>143</v>
      </c>
      <c r="E221" s="42"/>
      <c r="F221" s="220" t="s">
        <v>558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143</v>
      </c>
      <c r="AU221" s="19" t="s">
        <v>85</v>
      </c>
    </row>
    <row r="222" s="12" customFormat="1" ht="22.8" customHeight="1">
      <c r="A222" s="12"/>
      <c r="B222" s="190"/>
      <c r="C222" s="191"/>
      <c r="D222" s="192" t="s">
        <v>74</v>
      </c>
      <c r="E222" s="204" t="s">
        <v>285</v>
      </c>
      <c r="F222" s="204" t="s">
        <v>286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SUM(P223:P232)</f>
        <v>0</v>
      </c>
      <c r="Q222" s="198"/>
      <c r="R222" s="199">
        <f>SUM(R223:R232)</f>
        <v>0.023587199999999999</v>
      </c>
      <c r="S222" s="198"/>
      <c r="T222" s="200">
        <f>SUM(T223:T232)</f>
        <v>0.0088676999999999992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85</v>
      </c>
      <c r="AT222" s="202" t="s">
        <v>74</v>
      </c>
      <c r="AU222" s="202" t="s">
        <v>83</v>
      </c>
      <c r="AY222" s="201" t="s">
        <v>133</v>
      </c>
      <c r="BK222" s="203">
        <f>SUM(BK223:BK232)</f>
        <v>0</v>
      </c>
    </row>
    <row r="223" s="2" customFormat="1" ht="24.15" customHeight="1">
      <c r="A223" s="40"/>
      <c r="B223" s="41"/>
      <c r="C223" s="206" t="s">
        <v>559</v>
      </c>
      <c r="D223" s="206" t="s">
        <v>136</v>
      </c>
      <c r="E223" s="207" t="s">
        <v>287</v>
      </c>
      <c r="F223" s="208" t="s">
        <v>288</v>
      </c>
      <c r="G223" s="209" t="s">
        <v>198</v>
      </c>
      <c r="H223" s="210">
        <v>5.3099999999999996</v>
      </c>
      <c r="I223" s="211"/>
      <c r="J223" s="212">
        <f>ROUND(I223*H223,2)</f>
        <v>0</v>
      </c>
      <c r="K223" s="208" t="s">
        <v>140</v>
      </c>
      <c r="L223" s="46"/>
      <c r="M223" s="213" t="s">
        <v>19</v>
      </c>
      <c r="N223" s="214" t="s">
        <v>46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0.00167</v>
      </c>
      <c r="T223" s="216">
        <f>S223*H223</f>
        <v>0.0088676999999999992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280</v>
      </c>
      <c r="AT223" s="217" t="s">
        <v>136</v>
      </c>
      <c r="AU223" s="217" t="s">
        <v>85</v>
      </c>
      <c r="AY223" s="19" t="s">
        <v>133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83</v>
      </c>
      <c r="BK223" s="218">
        <f>ROUND(I223*H223,2)</f>
        <v>0</v>
      </c>
      <c r="BL223" s="19" t="s">
        <v>280</v>
      </c>
      <c r="BM223" s="217" t="s">
        <v>560</v>
      </c>
    </row>
    <row r="224" s="2" customFormat="1">
      <c r="A224" s="40"/>
      <c r="B224" s="41"/>
      <c r="C224" s="42"/>
      <c r="D224" s="219" t="s">
        <v>143</v>
      </c>
      <c r="E224" s="42"/>
      <c r="F224" s="220" t="s">
        <v>290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143</v>
      </c>
      <c r="AU224" s="19" t="s">
        <v>85</v>
      </c>
    </row>
    <row r="225" s="13" customFormat="1">
      <c r="A225" s="13"/>
      <c r="B225" s="230"/>
      <c r="C225" s="231"/>
      <c r="D225" s="224" t="s">
        <v>194</v>
      </c>
      <c r="E225" s="232" t="s">
        <v>19</v>
      </c>
      <c r="F225" s="233" t="s">
        <v>561</v>
      </c>
      <c r="G225" s="231"/>
      <c r="H225" s="234">
        <v>5.3099999999999996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194</v>
      </c>
      <c r="AU225" s="240" t="s">
        <v>85</v>
      </c>
      <c r="AV225" s="13" t="s">
        <v>85</v>
      </c>
      <c r="AW225" s="13" t="s">
        <v>36</v>
      </c>
      <c r="AX225" s="13" t="s">
        <v>83</v>
      </c>
      <c r="AY225" s="240" t="s">
        <v>133</v>
      </c>
    </row>
    <row r="226" s="2" customFormat="1" ht="37.8" customHeight="1">
      <c r="A226" s="40"/>
      <c r="B226" s="41"/>
      <c r="C226" s="206" t="s">
        <v>562</v>
      </c>
      <c r="D226" s="206" t="s">
        <v>136</v>
      </c>
      <c r="E226" s="207" t="s">
        <v>293</v>
      </c>
      <c r="F226" s="208" t="s">
        <v>294</v>
      </c>
      <c r="G226" s="209" t="s">
        <v>198</v>
      </c>
      <c r="H226" s="210">
        <v>5.46</v>
      </c>
      <c r="I226" s="211"/>
      <c r="J226" s="212">
        <f>ROUND(I226*H226,2)</f>
        <v>0</v>
      </c>
      <c r="K226" s="208" t="s">
        <v>140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0.0043200000000000001</v>
      </c>
      <c r="R226" s="215">
        <f>Q226*H226</f>
        <v>0.023587199999999999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280</v>
      </c>
      <c r="AT226" s="217" t="s">
        <v>136</v>
      </c>
      <c r="AU226" s="217" t="s">
        <v>85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280</v>
      </c>
      <c r="BM226" s="217" t="s">
        <v>563</v>
      </c>
    </row>
    <row r="227" s="2" customFormat="1">
      <c r="A227" s="40"/>
      <c r="B227" s="41"/>
      <c r="C227" s="42"/>
      <c r="D227" s="219" t="s">
        <v>143</v>
      </c>
      <c r="E227" s="42"/>
      <c r="F227" s="220" t="s">
        <v>296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143</v>
      </c>
      <c r="AU227" s="19" t="s">
        <v>85</v>
      </c>
    </row>
    <row r="228" s="13" customFormat="1">
      <c r="A228" s="13"/>
      <c r="B228" s="230"/>
      <c r="C228" s="231"/>
      <c r="D228" s="224" t="s">
        <v>194</v>
      </c>
      <c r="E228" s="232" t="s">
        <v>19</v>
      </c>
      <c r="F228" s="233" t="s">
        <v>564</v>
      </c>
      <c r="G228" s="231"/>
      <c r="H228" s="234">
        <v>5.46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194</v>
      </c>
      <c r="AU228" s="240" t="s">
        <v>85</v>
      </c>
      <c r="AV228" s="13" t="s">
        <v>85</v>
      </c>
      <c r="AW228" s="13" t="s">
        <v>36</v>
      </c>
      <c r="AX228" s="13" t="s">
        <v>83</v>
      </c>
      <c r="AY228" s="240" t="s">
        <v>133</v>
      </c>
    </row>
    <row r="229" s="2" customFormat="1" ht="55.5" customHeight="1">
      <c r="A229" s="40"/>
      <c r="B229" s="41"/>
      <c r="C229" s="206" t="s">
        <v>565</v>
      </c>
      <c r="D229" s="206" t="s">
        <v>136</v>
      </c>
      <c r="E229" s="207" t="s">
        <v>299</v>
      </c>
      <c r="F229" s="208" t="s">
        <v>300</v>
      </c>
      <c r="G229" s="209" t="s">
        <v>301</v>
      </c>
      <c r="H229" s="210">
        <v>6</v>
      </c>
      <c r="I229" s="211"/>
      <c r="J229" s="212">
        <f>ROUND(I229*H229,2)</f>
        <v>0</v>
      </c>
      <c r="K229" s="208" t="s">
        <v>140</v>
      </c>
      <c r="L229" s="46"/>
      <c r="M229" s="213" t="s">
        <v>19</v>
      </c>
      <c r="N229" s="214" t="s">
        <v>46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280</v>
      </c>
      <c r="AT229" s="217" t="s">
        <v>136</v>
      </c>
      <c r="AU229" s="217" t="s">
        <v>85</v>
      </c>
      <c r="AY229" s="19" t="s">
        <v>133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280</v>
      </c>
      <c r="BM229" s="217" t="s">
        <v>566</v>
      </c>
    </row>
    <row r="230" s="2" customFormat="1">
      <c r="A230" s="40"/>
      <c r="B230" s="41"/>
      <c r="C230" s="42"/>
      <c r="D230" s="219" t="s">
        <v>143</v>
      </c>
      <c r="E230" s="42"/>
      <c r="F230" s="220" t="s">
        <v>303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85</v>
      </c>
    </row>
    <row r="231" s="2" customFormat="1" ht="55.5" customHeight="1">
      <c r="A231" s="40"/>
      <c r="B231" s="41"/>
      <c r="C231" s="206" t="s">
        <v>567</v>
      </c>
      <c r="D231" s="206" t="s">
        <v>136</v>
      </c>
      <c r="E231" s="207" t="s">
        <v>305</v>
      </c>
      <c r="F231" s="208" t="s">
        <v>306</v>
      </c>
      <c r="G231" s="209" t="s">
        <v>241</v>
      </c>
      <c r="H231" s="210">
        <v>0.024</v>
      </c>
      <c r="I231" s="211"/>
      <c r="J231" s="212">
        <f>ROUND(I231*H231,2)</f>
        <v>0</v>
      </c>
      <c r="K231" s="208" t="s">
        <v>140</v>
      </c>
      <c r="L231" s="46"/>
      <c r="M231" s="213" t="s">
        <v>19</v>
      </c>
      <c r="N231" s="214" t="s">
        <v>46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280</v>
      </c>
      <c r="AT231" s="217" t="s">
        <v>136</v>
      </c>
      <c r="AU231" s="217" t="s">
        <v>85</v>
      </c>
      <c r="AY231" s="19" t="s">
        <v>133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280</v>
      </c>
      <c r="BM231" s="217" t="s">
        <v>568</v>
      </c>
    </row>
    <row r="232" s="2" customFormat="1">
      <c r="A232" s="40"/>
      <c r="B232" s="41"/>
      <c r="C232" s="42"/>
      <c r="D232" s="219" t="s">
        <v>143</v>
      </c>
      <c r="E232" s="42"/>
      <c r="F232" s="220" t="s">
        <v>308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143</v>
      </c>
      <c r="AU232" s="19" t="s">
        <v>85</v>
      </c>
    </row>
    <row r="233" s="12" customFormat="1" ht="22.8" customHeight="1">
      <c r="A233" s="12"/>
      <c r="B233" s="190"/>
      <c r="C233" s="191"/>
      <c r="D233" s="192" t="s">
        <v>74</v>
      </c>
      <c r="E233" s="204" t="s">
        <v>309</v>
      </c>
      <c r="F233" s="204" t="s">
        <v>310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SUM(P234:P246)</f>
        <v>0</v>
      </c>
      <c r="Q233" s="198"/>
      <c r="R233" s="199">
        <f>SUM(R234:R246)</f>
        <v>0.113676</v>
      </c>
      <c r="S233" s="198"/>
      <c r="T233" s="200">
        <f>SUM(T234:T246)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85</v>
      </c>
      <c r="AT233" s="202" t="s">
        <v>74</v>
      </c>
      <c r="AU233" s="202" t="s">
        <v>83</v>
      </c>
      <c r="AY233" s="201" t="s">
        <v>133</v>
      </c>
      <c r="BK233" s="203">
        <f>SUM(BK234:BK246)</f>
        <v>0</v>
      </c>
    </row>
    <row r="234" s="2" customFormat="1" ht="37.8" customHeight="1">
      <c r="A234" s="40"/>
      <c r="B234" s="41"/>
      <c r="C234" s="206" t="s">
        <v>569</v>
      </c>
      <c r="D234" s="206" t="s">
        <v>136</v>
      </c>
      <c r="E234" s="207" t="s">
        <v>570</v>
      </c>
      <c r="F234" s="208" t="s">
        <v>571</v>
      </c>
      <c r="G234" s="209" t="s">
        <v>301</v>
      </c>
      <c r="H234" s="210">
        <v>6</v>
      </c>
      <c r="I234" s="211"/>
      <c r="J234" s="212">
        <f>ROUND(I234*H234,2)</f>
        <v>0</v>
      </c>
      <c r="K234" s="208" t="s">
        <v>140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280</v>
      </c>
      <c r="AT234" s="217" t="s">
        <v>136</v>
      </c>
      <c r="AU234" s="217" t="s">
        <v>85</v>
      </c>
      <c r="AY234" s="19" t="s">
        <v>133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280</v>
      </c>
      <c r="BM234" s="217" t="s">
        <v>572</v>
      </c>
    </row>
    <row r="235" s="2" customFormat="1">
      <c r="A235" s="40"/>
      <c r="B235" s="41"/>
      <c r="C235" s="42"/>
      <c r="D235" s="219" t="s">
        <v>143</v>
      </c>
      <c r="E235" s="42"/>
      <c r="F235" s="220" t="s">
        <v>573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143</v>
      </c>
      <c r="AU235" s="19" t="s">
        <v>85</v>
      </c>
    </row>
    <row r="236" s="2" customFormat="1" ht="24.15" customHeight="1">
      <c r="A236" s="40"/>
      <c r="B236" s="41"/>
      <c r="C236" s="252" t="s">
        <v>574</v>
      </c>
      <c r="D236" s="252" t="s">
        <v>321</v>
      </c>
      <c r="E236" s="253" t="s">
        <v>575</v>
      </c>
      <c r="F236" s="254" t="s">
        <v>576</v>
      </c>
      <c r="G236" s="255" t="s">
        <v>301</v>
      </c>
      <c r="H236" s="256">
        <v>3</v>
      </c>
      <c r="I236" s="257"/>
      <c r="J236" s="258">
        <f>ROUND(I236*H236,2)</f>
        <v>0</v>
      </c>
      <c r="K236" s="254" t="s">
        <v>19</v>
      </c>
      <c r="L236" s="259"/>
      <c r="M236" s="260" t="s">
        <v>19</v>
      </c>
      <c r="N236" s="261" t="s">
        <v>46</v>
      </c>
      <c r="O236" s="86"/>
      <c r="P236" s="215">
        <f>O236*H236</f>
        <v>0</v>
      </c>
      <c r="Q236" s="215">
        <v>0.0195</v>
      </c>
      <c r="R236" s="215">
        <f>Q236*H236</f>
        <v>0.058499999999999996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324</v>
      </c>
      <c r="AT236" s="217" t="s">
        <v>321</v>
      </c>
      <c r="AU236" s="217" t="s">
        <v>85</v>
      </c>
      <c r="AY236" s="19" t="s">
        <v>133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83</v>
      </c>
      <c r="BK236" s="218">
        <f>ROUND(I236*H236,2)</f>
        <v>0</v>
      </c>
      <c r="BL236" s="19" t="s">
        <v>280</v>
      </c>
      <c r="BM236" s="217" t="s">
        <v>577</v>
      </c>
    </row>
    <row r="237" s="2" customFormat="1" ht="24.15" customHeight="1">
      <c r="A237" s="40"/>
      <c r="B237" s="41"/>
      <c r="C237" s="252" t="s">
        <v>578</v>
      </c>
      <c r="D237" s="252" t="s">
        <v>321</v>
      </c>
      <c r="E237" s="253" t="s">
        <v>579</v>
      </c>
      <c r="F237" s="254" t="s">
        <v>580</v>
      </c>
      <c r="G237" s="255" t="s">
        <v>301</v>
      </c>
      <c r="H237" s="256">
        <v>2</v>
      </c>
      <c r="I237" s="257"/>
      <c r="J237" s="258">
        <f>ROUND(I237*H237,2)</f>
        <v>0</v>
      </c>
      <c r="K237" s="254" t="s">
        <v>19</v>
      </c>
      <c r="L237" s="259"/>
      <c r="M237" s="260" t="s">
        <v>19</v>
      </c>
      <c r="N237" s="261" t="s">
        <v>46</v>
      </c>
      <c r="O237" s="86"/>
      <c r="P237" s="215">
        <f>O237*H237</f>
        <v>0</v>
      </c>
      <c r="Q237" s="215">
        <v>0.016</v>
      </c>
      <c r="R237" s="215">
        <f>Q237*H237</f>
        <v>0.032000000000000001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324</v>
      </c>
      <c r="AT237" s="217" t="s">
        <v>321</v>
      </c>
      <c r="AU237" s="217" t="s">
        <v>85</v>
      </c>
      <c r="AY237" s="19" t="s">
        <v>133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280</v>
      </c>
      <c r="BM237" s="217" t="s">
        <v>581</v>
      </c>
    </row>
    <row r="238" s="2" customFormat="1" ht="37.8" customHeight="1">
      <c r="A238" s="40"/>
      <c r="B238" s="41"/>
      <c r="C238" s="252" t="s">
        <v>582</v>
      </c>
      <c r="D238" s="252" t="s">
        <v>321</v>
      </c>
      <c r="E238" s="253" t="s">
        <v>583</v>
      </c>
      <c r="F238" s="254" t="s">
        <v>584</v>
      </c>
      <c r="G238" s="255" t="s">
        <v>301</v>
      </c>
      <c r="H238" s="256">
        <v>1</v>
      </c>
      <c r="I238" s="257"/>
      <c r="J238" s="258">
        <f>ROUND(I238*H238,2)</f>
        <v>0</v>
      </c>
      <c r="K238" s="254" t="s">
        <v>19</v>
      </c>
      <c r="L238" s="259"/>
      <c r="M238" s="260" t="s">
        <v>19</v>
      </c>
      <c r="N238" s="261" t="s">
        <v>46</v>
      </c>
      <c r="O238" s="86"/>
      <c r="P238" s="215">
        <f>O238*H238</f>
        <v>0</v>
      </c>
      <c r="Q238" s="215">
        <v>0.016</v>
      </c>
      <c r="R238" s="215">
        <f>Q238*H238</f>
        <v>0.016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324</v>
      </c>
      <c r="AT238" s="217" t="s">
        <v>321</v>
      </c>
      <c r="AU238" s="217" t="s">
        <v>85</v>
      </c>
      <c r="AY238" s="19" t="s">
        <v>133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280</v>
      </c>
      <c r="BM238" s="217" t="s">
        <v>585</v>
      </c>
    </row>
    <row r="239" s="2" customFormat="1" ht="33" customHeight="1">
      <c r="A239" s="40"/>
      <c r="B239" s="41"/>
      <c r="C239" s="206" t="s">
        <v>586</v>
      </c>
      <c r="D239" s="206" t="s">
        <v>136</v>
      </c>
      <c r="E239" s="207" t="s">
        <v>316</v>
      </c>
      <c r="F239" s="208" t="s">
        <v>317</v>
      </c>
      <c r="G239" s="209" t="s">
        <v>198</v>
      </c>
      <c r="H239" s="210">
        <v>5.3099999999999996</v>
      </c>
      <c r="I239" s="211"/>
      <c r="J239" s="212">
        <f>ROUND(I239*H239,2)</f>
        <v>0</v>
      </c>
      <c r="K239" s="208" t="s">
        <v>140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280</v>
      </c>
      <c r="AT239" s="217" t="s">
        <v>136</v>
      </c>
      <c r="AU239" s="217" t="s">
        <v>85</v>
      </c>
      <c r="AY239" s="19" t="s">
        <v>133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280</v>
      </c>
      <c r="BM239" s="217" t="s">
        <v>587</v>
      </c>
    </row>
    <row r="240" s="2" customFormat="1">
      <c r="A240" s="40"/>
      <c r="B240" s="41"/>
      <c r="C240" s="42"/>
      <c r="D240" s="219" t="s">
        <v>143</v>
      </c>
      <c r="E240" s="42"/>
      <c r="F240" s="220" t="s">
        <v>319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143</v>
      </c>
      <c r="AU240" s="19" t="s">
        <v>85</v>
      </c>
    </row>
    <row r="241" s="13" customFormat="1">
      <c r="A241" s="13"/>
      <c r="B241" s="230"/>
      <c r="C241" s="231"/>
      <c r="D241" s="224" t="s">
        <v>194</v>
      </c>
      <c r="E241" s="232" t="s">
        <v>19</v>
      </c>
      <c r="F241" s="233" t="s">
        <v>561</v>
      </c>
      <c r="G241" s="231"/>
      <c r="H241" s="234">
        <v>5.3099999999999996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194</v>
      </c>
      <c r="AU241" s="240" t="s">
        <v>85</v>
      </c>
      <c r="AV241" s="13" t="s">
        <v>85</v>
      </c>
      <c r="AW241" s="13" t="s">
        <v>36</v>
      </c>
      <c r="AX241" s="13" t="s">
        <v>83</v>
      </c>
      <c r="AY241" s="240" t="s">
        <v>133</v>
      </c>
    </row>
    <row r="242" s="2" customFormat="1" ht="16.5" customHeight="1">
      <c r="A242" s="40"/>
      <c r="B242" s="41"/>
      <c r="C242" s="252" t="s">
        <v>588</v>
      </c>
      <c r="D242" s="252" t="s">
        <v>321</v>
      </c>
      <c r="E242" s="253" t="s">
        <v>322</v>
      </c>
      <c r="F242" s="254" t="s">
        <v>323</v>
      </c>
      <c r="G242" s="255" t="s">
        <v>198</v>
      </c>
      <c r="H242" s="256">
        <v>5.5759999999999996</v>
      </c>
      <c r="I242" s="257"/>
      <c r="J242" s="258">
        <f>ROUND(I242*H242,2)</f>
        <v>0</v>
      </c>
      <c r="K242" s="254" t="s">
        <v>140</v>
      </c>
      <c r="L242" s="259"/>
      <c r="M242" s="260" t="s">
        <v>19</v>
      </c>
      <c r="N242" s="261" t="s">
        <v>46</v>
      </c>
      <c r="O242" s="86"/>
      <c r="P242" s="215">
        <f>O242*H242</f>
        <v>0</v>
      </c>
      <c r="Q242" s="215">
        <v>0.001</v>
      </c>
      <c r="R242" s="215">
        <f>Q242*H242</f>
        <v>0.0055759999999999994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324</v>
      </c>
      <c r="AT242" s="217" t="s">
        <v>321</v>
      </c>
      <c r="AU242" s="217" t="s">
        <v>85</v>
      </c>
      <c r="AY242" s="19" t="s">
        <v>133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280</v>
      </c>
      <c r="BM242" s="217" t="s">
        <v>589</v>
      </c>
    </row>
    <row r="243" s="13" customFormat="1">
      <c r="A243" s="13"/>
      <c r="B243" s="230"/>
      <c r="C243" s="231"/>
      <c r="D243" s="224" t="s">
        <v>194</v>
      </c>
      <c r="E243" s="231"/>
      <c r="F243" s="233" t="s">
        <v>590</v>
      </c>
      <c r="G243" s="231"/>
      <c r="H243" s="234">
        <v>5.5759999999999996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194</v>
      </c>
      <c r="AU243" s="240" t="s">
        <v>85</v>
      </c>
      <c r="AV243" s="13" t="s">
        <v>85</v>
      </c>
      <c r="AW243" s="13" t="s">
        <v>4</v>
      </c>
      <c r="AX243" s="13" t="s">
        <v>83</v>
      </c>
      <c r="AY243" s="240" t="s">
        <v>133</v>
      </c>
    </row>
    <row r="244" s="2" customFormat="1" ht="16.5" customHeight="1">
      <c r="A244" s="40"/>
      <c r="B244" s="41"/>
      <c r="C244" s="252" t="s">
        <v>591</v>
      </c>
      <c r="D244" s="252" t="s">
        <v>321</v>
      </c>
      <c r="E244" s="253" t="s">
        <v>328</v>
      </c>
      <c r="F244" s="254" t="s">
        <v>329</v>
      </c>
      <c r="G244" s="255" t="s">
        <v>330</v>
      </c>
      <c r="H244" s="256">
        <v>8</v>
      </c>
      <c r="I244" s="257"/>
      <c r="J244" s="258">
        <f>ROUND(I244*H244,2)</f>
        <v>0</v>
      </c>
      <c r="K244" s="254" t="s">
        <v>140</v>
      </c>
      <c r="L244" s="259"/>
      <c r="M244" s="260" t="s">
        <v>19</v>
      </c>
      <c r="N244" s="261" t="s">
        <v>46</v>
      </c>
      <c r="O244" s="86"/>
      <c r="P244" s="215">
        <f>O244*H244</f>
        <v>0</v>
      </c>
      <c r="Q244" s="215">
        <v>0.00020000000000000001</v>
      </c>
      <c r="R244" s="215">
        <f>Q244*H244</f>
        <v>0.0016000000000000001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324</v>
      </c>
      <c r="AT244" s="217" t="s">
        <v>321</v>
      </c>
      <c r="AU244" s="217" t="s">
        <v>85</v>
      </c>
      <c r="AY244" s="19" t="s">
        <v>133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83</v>
      </c>
      <c r="BK244" s="218">
        <f>ROUND(I244*H244,2)</f>
        <v>0</v>
      </c>
      <c r="BL244" s="19" t="s">
        <v>280</v>
      </c>
      <c r="BM244" s="217" t="s">
        <v>592</v>
      </c>
    </row>
    <row r="245" s="2" customFormat="1" ht="49.05" customHeight="1">
      <c r="A245" s="40"/>
      <c r="B245" s="41"/>
      <c r="C245" s="206" t="s">
        <v>593</v>
      </c>
      <c r="D245" s="206" t="s">
        <v>136</v>
      </c>
      <c r="E245" s="207" t="s">
        <v>333</v>
      </c>
      <c r="F245" s="208" t="s">
        <v>334</v>
      </c>
      <c r="G245" s="209" t="s">
        <v>241</v>
      </c>
      <c r="H245" s="210">
        <v>0.114</v>
      </c>
      <c r="I245" s="211"/>
      <c r="J245" s="212">
        <f>ROUND(I245*H245,2)</f>
        <v>0</v>
      </c>
      <c r="K245" s="208" t="s">
        <v>140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280</v>
      </c>
      <c r="AT245" s="217" t="s">
        <v>136</v>
      </c>
      <c r="AU245" s="217" t="s">
        <v>85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280</v>
      </c>
      <c r="BM245" s="217" t="s">
        <v>594</v>
      </c>
    </row>
    <row r="246" s="2" customFormat="1">
      <c r="A246" s="40"/>
      <c r="B246" s="41"/>
      <c r="C246" s="42"/>
      <c r="D246" s="219" t="s">
        <v>143</v>
      </c>
      <c r="E246" s="42"/>
      <c r="F246" s="220" t="s">
        <v>336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143</v>
      </c>
      <c r="AU246" s="19" t="s">
        <v>85</v>
      </c>
    </row>
    <row r="247" s="12" customFormat="1" ht="22.8" customHeight="1">
      <c r="A247" s="12"/>
      <c r="B247" s="190"/>
      <c r="C247" s="191"/>
      <c r="D247" s="192" t="s">
        <v>74</v>
      </c>
      <c r="E247" s="204" t="s">
        <v>337</v>
      </c>
      <c r="F247" s="204" t="s">
        <v>338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SUM(P248:P259)</f>
        <v>0</v>
      </c>
      <c r="Q247" s="198"/>
      <c r="R247" s="199">
        <f>SUM(R248:R259)</f>
        <v>0.09671181999999999</v>
      </c>
      <c r="S247" s="198"/>
      <c r="T247" s="200">
        <f>SUM(T248:T259)</f>
        <v>0.02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85</v>
      </c>
      <c r="AT247" s="202" t="s">
        <v>74</v>
      </c>
      <c r="AU247" s="202" t="s">
        <v>83</v>
      </c>
      <c r="AY247" s="201" t="s">
        <v>133</v>
      </c>
      <c r="BK247" s="203">
        <f>SUM(BK248:BK259)</f>
        <v>0</v>
      </c>
    </row>
    <row r="248" s="2" customFormat="1" ht="44.25" customHeight="1">
      <c r="A248" s="40"/>
      <c r="B248" s="41"/>
      <c r="C248" s="206" t="s">
        <v>595</v>
      </c>
      <c r="D248" s="206" t="s">
        <v>136</v>
      </c>
      <c r="E248" s="207" t="s">
        <v>596</v>
      </c>
      <c r="F248" s="208" t="s">
        <v>597</v>
      </c>
      <c r="G248" s="209" t="s">
        <v>191</v>
      </c>
      <c r="H248" s="210">
        <v>3.2389999999999999</v>
      </c>
      <c r="I248" s="211"/>
      <c r="J248" s="212">
        <f>ROUND(I248*H248,2)</f>
        <v>0</v>
      </c>
      <c r="K248" s="208" t="s">
        <v>140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0.00058</v>
      </c>
      <c r="R248" s="215">
        <f>Q248*H248</f>
        <v>0.0018786199999999999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280</v>
      </c>
      <c r="AT248" s="217" t="s">
        <v>136</v>
      </c>
      <c r="AU248" s="217" t="s">
        <v>85</v>
      </c>
      <c r="AY248" s="19" t="s">
        <v>133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280</v>
      </c>
      <c r="BM248" s="217" t="s">
        <v>598</v>
      </c>
    </row>
    <row r="249" s="2" customFormat="1">
      <c r="A249" s="40"/>
      <c r="B249" s="41"/>
      <c r="C249" s="42"/>
      <c r="D249" s="219" t="s">
        <v>143</v>
      </c>
      <c r="E249" s="42"/>
      <c r="F249" s="220" t="s">
        <v>599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143</v>
      </c>
      <c r="AU249" s="19" t="s">
        <v>85</v>
      </c>
    </row>
    <row r="250" s="13" customFormat="1">
      <c r="A250" s="13"/>
      <c r="B250" s="230"/>
      <c r="C250" s="231"/>
      <c r="D250" s="224" t="s">
        <v>194</v>
      </c>
      <c r="E250" s="232" t="s">
        <v>19</v>
      </c>
      <c r="F250" s="233" t="s">
        <v>476</v>
      </c>
      <c r="G250" s="231"/>
      <c r="H250" s="234">
        <v>3.2389999999999999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194</v>
      </c>
      <c r="AU250" s="240" t="s">
        <v>85</v>
      </c>
      <c r="AV250" s="13" t="s">
        <v>85</v>
      </c>
      <c r="AW250" s="13" t="s">
        <v>36</v>
      </c>
      <c r="AX250" s="13" t="s">
        <v>83</v>
      </c>
      <c r="AY250" s="240" t="s">
        <v>133</v>
      </c>
    </row>
    <row r="251" s="2" customFormat="1" ht="16.5" customHeight="1">
      <c r="A251" s="40"/>
      <c r="B251" s="41"/>
      <c r="C251" s="252" t="s">
        <v>600</v>
      </c>
      <c r="D251" s="252" t="s">
        <v>321</v>
      </c>
      <c r="E251" s="253" t="s">
        <v>601</v>
      </c>
      <c r="F251" s="254" t="s">
        <v>602</v>
      </c>
      <c r="G251" s="255" t="s">
        <v>191</v>
      </c>
      <c r="H251" s="256">
        <v>3.2389999999999999</v>
      </c>
      <c r="I251" s="257"/>
      <c r="J251" s="258">
        <f>ROUND(I251*H251,2)</f>
        <v>0</v>
      </c>
      <c r="K251" s="254" t="s">
        <v>140</v>
      </c>
      <c r="L251" s="259"/>
      <c r="M251" s="260" t="s">
        <v>19</v>
      </c>
      <c r="N251" s="261" t="s">
        <v>46</v>
      </c>
      <c r="O251" s="86"/>
      <c r="P251" s="215">
        <f>O251*H251</f>
        <v>0</v>
      </c>
      <c r="Q251" s="215">
        <v>0.028000000000000001</v>
      </c>
      <c r="R251" s="215">
        <f>Q251*H251</f>
        <v>0.090691999999999995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324</v>
      </c>
      <c r="AT251" s="217" t="s">
        <v>321</v>
      </c>
      <c r="AU251" s="217" t="s">
        <v>85</v>
      </c>
      <c r="AY251" s="19" t="s">
        <v>133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280</v>
      </c>
      <c r="BM251" s="217" t="s">
        <v>603</v>
      </c>
    </row>
    <row r="252" s="2" customFormat="1" ht="44.25" customHeight="1">
      <c r="A252" s="40"/>
      <c r="B252" s="41"/>
      <c r="C252" s="206" t="s">
        <v>604</v>
      </c>
      <c r="D252" s="206" t="s">
        <v>136</v>
      </c>
      <c r="E252" s="207" t="s">
        <v>360</v>
      </c>
      <c r="F252" s="208" t="s">
        <v>361</v>
      </c>
      <c r="G252" s="209" t="s">
        <v>198</v>
      </c>
      <c r="H252" s="210">
        <v>14.279999999999999</v>
      </c>
      <c r="I252" s="211"/>
      <c r="J252" s="212">
        <f>ROUND(I252*H252,2)</f>
        <v>0</v>
      </c>
      <c r="K252" s="208" t="s">
        <v>140</v>
      </c>
      <c r="L252" s="46"/>
      <c r="M252" s="213" t="s">
        <v>19</v>
      </c>
      <c r="N252" s="214" t="s">
        <v>46</v>
      </c>
      <c r="O252" s="86"/>
      <c r="P252" s="215">
        <f>O252*H252</f>
        <v>0</v>
      </c>
      <c r="Q252" s="215">
        <v>0.00029</v>
      </c>
      <c r="R252" s="215">
        <f>Q252*H252</f>
        <v>0.0041412000000000003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280</v>
      </c>
      <c r="AT252" s="217" t="s">
        <v>136</v>
      </c>
      <c r="AU252" s="217" t="s">
        <v>85</v>
      </c>
      <c r="AY252" s="19" t="s">
        <v>133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280</v>
      </c>
      <c r="BM252" s="217" t="s">
        <v>605</v>
      </c>
    </row>
    <row r="253" s="2" customFormat="1">
      <c r="A253" s="40"/>
      <c r="B253" s="41"/>
      <c r="C253" s="42"/>
      <c r="D253" s="219" t="s">
        <v>143</v>
      </c>
      <c r="E253" s="42"/>
      <c r="F253" s="220" t="s">
        <v>363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143</v>
      </c>
      <c r="AU253" s="19" t="s">
        <v>85</v>
      </c>
    </row>
    <row r="254" s="13" customFormat="1">
      <c r="A254" s="13"/>
      <c r="B254" s="230"/>
      <c r="C254" s="231"/>
      <c r="D254" s="224" t="s">
        <v>194</v>
      </c>
      <c r="E254" s="232" t="s">
        <v>19</v>
      </c>
      <c r="F254" s="233" t="s">
        <v>606</v>
      </c>
      <c r="G254" s="231"/>
      <c r="H254" s="234">
        <v>14.279999999999999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194</v>
      </c>
      <c r="AU254" s="240" t="s">
        <v>85</v>
      </c>
      <c r="AV254" s="13" t="s">
        <v>85</v>
      </c>
      <c r="AW254" s="13" t="s">
        <v>36</v>
      </c>
      <c r="AX254" s="13" t="s">
        <v>83</v>
      </c>
      <c r="AY254" s="240" t="s">
        <v>133</v>
      </c>
    </row>
    <row r="255" s="2" customFormat="1" ht="33" customHeight="1">
      <c r="A255" s="40"/>
      <c r="B255" s="41"/>
      <c r="C255" s="206" t="s">
        <v>607</v>
      </c>
      <c r="D255" s="206" t="s">
        <v>136</v>
      </c>
      <c r="E255" s="207" t="s">
        <v>608</v>
      </c>
      <c r="F255" s="208" t="s">
        <v>609</v>
      </c>
      <c r="G255" s="209" t="s">
        <v>610</v>
      </c>
      <c r="H255" s="210">
        <v>20</v>
      </c>
      <c r="I255" s="211"/>
      <c r="J255" s="212">
        <f>ROUND(I255*H255,2)</f>
        <v>0</v>
      </c>
      <c r="K255" s="208" t="s">
        <v>140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0.001</v>
      </c>
      <c r="T255" s="216">
        <f>S255*H255</f>
        <v>0.02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280</v>
      </c>
      <c r="AT255" s="217" t="s">
        <v>136</v>
      </c>
      <c r="AU255" s="217" t="s">
        <v>85</v>
      </c>
      <c r="AY255" s="19" t="s">
        <v>133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280</v>
      </c>
      <c r="BM255" s="217" t="s">
        <v>611</v>
      </c>
    </row>
    <row r="256" s="2" customFormat="1">
      <c r="A256" s="40"/>
      <c r="B256" s="41"/>
      <c r="C256" s="42"/>
      <c r="D256" s="219" t="s">
        <v>143</v>
      </c>
      <c r="E256" s="42"/>
      <c r="F256" s="220" t="s">
        <v>612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143</v>
      </c>
      <c r="AU256" s="19" t="s">
        <v>85</v>
      </c>
    </row>
    <row r="257" s="13" customFormat="1">
      <c r="A257" s="13"/>
      <c r="B257" s="230"/>
      <c r="C257" s="231"/>
      <c r="D257" s="224" t="s">
        <v>194</v>
      </c>
      <c r="E257" s="232" t="s">
        <v>19</v>
      </c>
      <c r="F257" s="233" t="s">
        <v>613</v>
      </c>
      <c r="G257" s="231"/>
      <c r="H257" s="234">
        <v>20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194</v>
      </c>
      <c r="AU257" s="240" t="s">
        <v>85</v>
      </c>
      <c r="AV257" s="13" t="s">
        <v>85</v>
      </c>
      <c r="AW257" s="13" t="s">
        <v>36</v>
      </c>
      <c r="AX257" s="13" t="s">
        <v>83</v>
      </c>
      <c r="AY257" s="240" t="s">
        <v>133</v>
      </c>
    </row>
    <row r="258" s="2" customFormat="1" ht="55.5" customHeight="1">
      <c r="A258" s="40"/>
      <c r="B258" s="41"/>
      <c r="C258" s="206" t="s">
        <v>614</v>
      </c>
      <c r="D258" s="206" t="s">
        <v>136</v>
      </c>
      <c r="E258" s="207" t="s">
        <v>367</v>
      </c>
      <c r="F258" s="208" t="s">
        <v>368</v>
      </c>
      <c r="G258" s="209" t="s">
        <v>241</v>
      </c>
      <c r="H258" s="210">
        <v>0.097000000000000003</v>
      </c>
      <c r="I258" s="211"/>
      <c r="J258" s="212">
        <f>ROUND(I258*H258,2)</f>
        <v>0</v>
      </c>
      <c r="K258" s="208" t="s">
        <v>140</v>
      </c>
      <c r="L258" s="46"/>
      <c r="M258" s="213" t="s">
        <v>19</v>
      </c>
      <c r="N258" s="214" t="s">
        <v>46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280</v>
      </c>
      <c r="AT258" s="217" t="s">
        <v>136</v>
      </c>
      <c r="AU258" s="217" t="s">
        <v>85</v>
      </c>
      <c r="AY258" s="19" t="s">
        <v>133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280</v>
      </c>
      <c r="BM258" s="217" t="s">
        <v>615</v>
      </c>
    </row>
    <row r="259" s="2" customFormat="1">
      <c r="A259" s="40"/>
      <c r="B259" s="41"/>
      <c r="C259" s="42"/>
      <c r="D259" s="219" t="s">
        <v>143</v>
      </c>
      <c r="E259" s="42"/>
      <c r="F259" s="220" t="s">
        <v>370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143</v>
      </c>
      <c r="AU259" s="19" t="s">
        <v>85</v>
      </c>
    </row>
    <row r="260" s="12" customFormat="1" ht="22.8" customHeight="1">
      <c r="A260" s="12"/>
      <c r="B260" s="190"/>
      <c r="C260" s="191"/>
      <c r="D260" s="192" t="s">
        <v>74</v>
      </c>
      <c r="E260" s="204" t="s">
        <v>616</v>
      </c>
      <c r="F260" s="204" t="s">
        <v>617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SUM(P261:P307)</f>
        <v>0</v>
      </c>
      <c r="Q260" s="198"/>
      <c r="R260" s="199">
        <f>SUM(R261:R307)</f>
        <v>0.70526809999999984</v>
      </c>
      <c r="S260" s="198"/>
      <c r="T260" s="200">
        <f>SUM(T261:T307)</f>
        <v>1.505377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85</v>
      </c>
      <c r="AT260" s="202" t="s">
        <v>74</v>
      </c>
      <c r="AU260" s="202" t="s">
        <v>83</v>
      </c>
      <c r="AY260" s="201" t="s">
        <v>133</v>
      </c>
      <c r="BK260" s="203">
        <f>SUM(BK261:BK307)</f>
        <v>0</v>
      </c>
    </row>
    <row r="261" s="2" customFormat="1" ht="24.15" customHeight="1">
      <c r="A261" s="40"/>
      <c r="B261" s="41"/>
      <c r="C261" s="206" t="s">
        <v>618</v>
      </c>
      <c r="D261" s="206" t="s">
        <v>136</v>
      </c>
      <c r="E261" s="207" t="s">
        <v>619</v>
      </c>
      <c r="F261" s="208" t="s">
        <v>620</v>
      </c>
      <c r="G261" s="209" t="s">
        <v>191</v>
      </c>
      <c r="H261" s="210">
        <v>18.024999999999999</v>
      </c>
      <c r="I261" s="211"/>
      <c r="J261" s="212">
        <f>ROUND(I261*H261,2)</f>
        <v>0</v>
      </c>
      <c r="K261" s="208" t="s">
        <v>140</v>
      </c>
      <c r="L261" s="46"/>
      <c r="M261" s="213" t="s">
        <v>19</v>
      </c>
      <c r="N261" s="214" t="s">
        <v>46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280</v>
      </c>
      <c r="AT261" s="217" t="s">
        <v>136</v>
      </c>
      <c r="AU261" s="217" t="s">
        <v>85</v>
      </c>
      <c r="AY261" s="19" t="s">
        <v>133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280</v>
      </c>
      <c r="BM261" s="217" t="s">
        <v>621</v>
      </c>
    </row>
    <row r="262" s="2" customFormat="1">
      <c r="A262" s="40"/>
      <c r="B262" s="41"/>
      <c r="C262" s="42"/>
      <c r="D262" s="219" t="s">
        <v>143</v>
      </c>
      <c r="E262" s="42"/>
      <c r="F262" s="220" t="s">
        <v>622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143</v>
      </c>
      <c r="AU262" s="19" t="s">
        <v>85</v>
      </c>
    </row>
    <row r="263" s="13" customFormat="1">
      <c r="A263" s="13"/>
      <c r="B263" s="230"/>
      <c r="C263" s="231"/>
      <c r="D263" s="224" t="s">
        <v>194</v>
      </c>
      <c r="E263" s="232" t="s">
        <v>19</v>
      </c>
      <c r="F263" s="233" t="s">
        <v>623</v>
      </c>
      <c r="G263" s="231"/>
      <c r="H263" s="234">
        <v>5.9500000000000002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194</v>
      </c>
      <c r="AU263" s="240" t="s">
        <v>85</v>
      </c>
      <c r="AV263" s="13" t="s">
        <v>85</v>
      </c>
      <c r="AW263" s="13" t="s">
        <v>36</v>
      </c>
      <c r="AX263" s="13" t="s">
        <v>75</v>
      </c>
      <c r="AY263" s="240" t="s">
        <v>133</v>
      </c>
    </row>
    <row r="264" s="13" customFormat="1">
      <c r="A264" s="13"/>
      <c r="B264" s="230"/>
      <c r="C264" s="231"/>
      <c r="D264" s="224" t="s">
        <v>194</v>
      </c>
      <c r="E264" s="232" t="s">
        <v>19</v>
      </c>
      <c r="F264" s="233" t="s">
        <v>624</v>
      </c>
      <c r="G264" s="231"/>
      <c r="H264" s="234">
        <v>5.7999999999999998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194</v>
      </c>
      <c r="AU264" s="240" t="s">
        <v>85</v>
      </c>
      <c r="AV264" s="13" t="s">
        <v>85</v>
      </c>
      <c r="AW264" s="13" t="s">
        <v>36</v>
      </c>
      <c r="AX264" s="13" t="s">
        <v>75</v>
      </c>
      <c r="AY264" s="240" t="s">
        <v>133</v>
      </c>
    </row>
    <row r="265" s="13" customFormat="1">
      <c r="A265" s="13"/>
      <c r="B265" s="230"/>
      <c r="C265" s="231"/>
      <c r="D265" s="224" t="s">
        <v>194</v>
      </c>
      <c r="E265" s="232" t="s">
        <v>19</v>
      </c>
      <c r="F265" s="233" t="s">
        <v>625</v>
      </c>
      <c r="G265" s="231"/>
      <c r="H265" s="234">
        <v>5.8499999999999996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194</v>
      </c>
      <c r="AU265" s="240" t="s">
        <v>85</v>
      </c>
      <c r="AV265" s="13" t="s">
        <v>85</v>
      </c>
      <c r="AW265" s="13" t="s">
        <v>36</v>
      </c>
      <c r="AX265" s="13" t="s">
        <v>75</v>
      </c>
      <c r="AY265" s="240" t="s">
        <v>133</v>
      </c>
    </row>
    <row r="266" s="13" customFormat="1">
      <c r="A266" s="13"/>
      <c r="B266" s="230"/>
      <c r="C266" s="231"/>
      <c r="D266" s="224" t="s">
        <v>194</v>
      </c>
      <c r="E266" s="232" t="s">
        <v>19</v>
      </c>
      <c r="F266" s="233" t="s">
        <v>626</v>
      </c>
      <c r="G266" s="231"/>
      <c r="H266" s="234">
        <v>0.42499999999999999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194</v>
      </c>
      <c r="AU266" s="240" t="s">
        <v>85</v>
      </c>
      <c r="AV266" s="13" t="s">
        <v>85</v>
      </c>
      <c r="AW266" s="13" t="s">
        <v>36</v>
      </c>
      <c r="AX266" s="13" t="s">
        <v>75</v>
      </c>
      <c r="AY266" s="240" t="s">
        <v>133</v>
      </c>
    </row>
    <row r="267" s="14" customFormat="1">
      <c r="A267" s="14"/>
      <c r="B267" s="241"/>
      <c r="C267" s="242"/>
      <c r="D267" s="224" t="s">
        <v>194</v>
      </c>
      <c r="E267" s="243" t="s">
        <v>19</v>
      </c>
      <c r="F267" s="244" t="s">
        <v>208</v>
      </c>
      <c r="G267" s="242"/>
      <c r="H267" s="245">
        <v>18.025000000000002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194</v>
      </c>
      <c r="AU267" s="251" t="s">
        <v>85</v>
      </c>
      <c r="AV267" s="14" t="s">
        <v>159</v>
      </c>
      <c r="AW267" s="14" t="s">
        <v>36</v>
      </c>
      <c r="AX267" s="14" t="s">
        <v>83</v>
      </c>
      <c r="AY267" s="251" t="s">
        <v>133</v>
      </c>
    </row>
    <row r="268" s="2" customFormat="1" ht="24.15" customHeight="1">
      <c r="A268" s="40"/>
      <c r="B268" s="41"/>
      <c r="C268" s="206" t="s">
        <v>627</v>
      </c>
      <c r="D268" s="206" t="s">
        <v>136</v>
      </c>
      <c r="E268" s="207" t="s">
        <v>628</v>
      </c>
      <c r="F268" s="208" t="s">
        <v>629</v>
      </c>
      <c r="G268" s="209" t="s">
        <v>191</v>
      </c>
      <c r="H268" s="210">
        <v>18.024999999999999</v>
      </c>
      <c r="I268" s="211"/>
      <c r="J268" s="212">
        <f>ROUND(I268*H268,2)</f>
        <v>0</v>
      </c>
      <c r="K268" s="208" t="s">
        <v>140</v>
      </c>
      <c r="L268" s="46"/>
      <c r="M268" s="213" t="s">
        <v>19</v>
      </c>
      <c r="N268" s="214" t="s">
        <v>46</v>
      </c>
      <c r="O268" s="86"/>
      <c r="P268" s="215">
        <f>O268*H268</f>
        <v>0</v>
      </c>
      <c r="Q268" s="215">
        <v>0.00029999999999999997</v>
      </c>
      <c r="R268" s="215">
        <f>Q268*H268</f>
        <v>0.0054074999999999991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280</v>
      </c>
      <c r="AT268" s="217" t="s">
        <v>136</v>
      </c>
      <c r="AU268" s="217" t="s">
        <v>85</v>
      </c>
      <c r="AY268" s="19" t="s">
        <v>133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83</v>
      </c>
      <c r="BK268" s="218">
        <f>ROUND(I268*H268,2)</f>
        <v>0</v>
      </c>
      <c r="BL268" s="19" t="s">
        <v>280</v>
      </c>
      <c r="BM268" s="217" t="s">
        <v>630</v>
      </c>
    </row>
    <row r="269" s="2" customFormat="1">
      <c r="A269" s="40"/>
      <c r="B269" s="41"/>
      <c r="C269" s="42"/>
      <c r="D269" s="219" t="s">
        <v>143</v>
      </c>
      <c r="E269" s="42"/>
      <c r="F269" s="220" t="s">
        <v>631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143</v>
      </c>
      <c r="AU269" s="19" t="s">
        <v>85</v>
      </c>
    </row>
    <row r="270" s="2" customFormat="1" ht="37.8" customHeight="1">
      <c r="A270" s="40"/>
      <c r="B270" s="41"/>
      <c r="C270" s="206" t="s">
        <v>632</v>
      </c>
      <c r="D270" s="206" t="s">
        <v>136</v>
      </c>
      <c r="E270" s="207" t="s">
        <v>633</v>
      </c>
      <c r="F270" s="208" t="s">
        <v>634</v>
      </c>
      <c r="G270" s="209" t="s">
        <v>191</v>
      </c>
      <c r="H270" s="210">
        <v>18.024999999999999</v>
      </c>
      <c r="I270" s="211"/>
      <c r="J270" s="212">
        <f>ROUND(I270*H270,2)</f>
        <v>0</v>
      </c>
      <c r="K270" s="208" t="s">
        <v>140</v>
      </c>
      <c r="L270" s="46"/>
      <c r="M270" s="213" t="s">
        <v>19</v>
      </c>
      <c r="N270" s="214" t="s">
        <v>46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280</v>
      </c>
      <c r="AT270" s="217" t="s">
        <v>136</v>
      </c>
      <c r="AU270" s="217" t="s">
        <v>85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280</v>
      </c>
      <c r="BM270" s="217" t="s">
        <v>635</v>
      </c>
    </row>
    <row r="271" s="2" customFormat="1">
      <c r="A271" s="40"/>
      <c r="B271" s="41"/>
      <c r="C271" s="42"/>
      <c r="D271" s="219" t="s">
        <v>143</v>
      </c>
      <c r="E271" s="42"/>
      <c r="F271" s="220" t="s">
        <v>636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143</v>
      </c>
      <c r="AU271" s="19" t="s">
        <v>85</v>
      </c>
    </row>
    <row r="272" s="2" customFormat="1" ht="37.8" customHeight="1">
      <c r="A272" s="40"/>
      <c r="B272" s="41"/>
      <c r="C272" s="206" t="s">
        <v>637</v>
      </c>
      <c r="D272" s="206" t="s">
        <v>136</v>
      </c>
      <c r="E272" s="207" t="s">
        <v>638</v>
      </c>
      <c r="F272" s="208" t="s">
        <v>639</v>
      </c>
      <c r="G272" s="209" t="s">
        <v>191</v>
      </c>
      <c r="H272" s="210">
        <v>18.024999999999999</v>
      </c>
      <c r="I272" s="211"/>
      <c r="J272" s="212">
        <f>ROUND(I272*H272,2)</f>
        <v>0</v>
      </c>
      <c r="K272" s="208" t="s">
        <v>140</v>
      </c>
      <c r="L272" s="46"/>
      <c r="M272" s="213" t="s">
        <v>19</v>
      </c>
      <c r="N272" s="214" t="s">
        <v>46</v>
      </c>
      <c r="O272" s="86"/>
      <c r="P272" s="215">
        <f>O272*H272</f>
        <v>0</v>
      </c>
      <c r="Q272" s="215">
        <v>0.0045500000000000002</v>
      </c>
      <c r="R272" s="215">
        <f>Q272*H272</f>
        <v>0.082013749999999996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280</v>
      </c>
      <c r="AT272" s="217" t="s">
        <v>136</v>
      </c>
      <c r="AU272" s="217" t="s">
        <v>85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280</v>
      </c>
      <c r="BM272" s="217" t="s">
        <v>640</v>
      </c>
    </row>
    <row r="273" s="2" customFormat="1">
      <c r="A273" s="40"/>
      <c r="B273" s="41"/>
      <c r="C273" s="42"/>
      <c r="D273" s="219" t="s">
        <v>143</v>
      </c>
      <c r="E273" s="42"/>
      <c r="F273" s="220" t="s">
        <v>641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143</v>
      </c>
      <c r="AU273" s="19" t="s">
        <v>85</v>
      </c>
    </row>
    <row r="274" s="2" customFormat="1" ht="37.8" customHeight="1">
      <c r="A274" s="40"/>
      <c r="B274" s="41"/>
      <c r="C274" s="206" t="s">
        <v>642</v>
      </c>
      <c r="D274" s="206" t="s">
        <v>136</v>
      </c>
      <c r="E274" s="207" t="s">
        <v>643</v>
      </c>
      <c r="F274" s="208" t="s">
        <v>644</v>
      </c>
      <c r="G274" s="209" t="s">
        <v>198</v>
      </c>
      <c r="H274" s="210">
        <v>1.6000000000000001</v>
      </c>
      <c r="I274" s="211"/>
      <c r="J274" s="212">
        <f>ROUND(I274*H274,2)</f>
        <v>0</v>
      </c>
      <c r="K274" s="208" t="s">
        <v>140</v>
      </c>
      <c r="L274" s="46"/>
      <c r="M274" s="213" t="s">
        <v>19</v>
      </c>
      <c r="N274" s="214" t="s">
        <v>46</v>
      </c>
      <c r="O274" s="86"/>
      <c r="P274" s="215">
        <f>O274*H274</f>
        <v>0</v>
      </c>
      <c r="Q274" s="215">
        <v>0.00020000000000000001</v>
      </c>
      <c r="R274" s="215">
        <f>Q274*H274</f>
        <v>0.00032000000000000003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280</v>
      </c>
      <c r="AT274" s="217" t="s">
        <v>136</v>
      </c>
      <c r="AU274" s="217" t="s">
        <v>85</v>
      </c>
      <c r="AY274" s="19" t="s">
        <v>133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280</v>
      </c>
      <c r="BM274" s="217" t="s">
        <v>645</v>
      </c>
    </row>
    <row r="275" s="2" customFormat="1">
      <c r="A275" s="40"/>
      <c r="B275" s="41"/>
      <c r="C275" s="42"/>
      <c r="D275" s="219" t="s">
        <v>143</v>
      </c>
      <c r="E275" s="42"/>
      <c r="F275" s="220" t="s">
        <v>646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143</v>
      </c>
      <c r="AU275" s="19" t="s">
        <v>85</v>
      </c>
    </row>
    <row r="276" s="13" customFormat="1">
      <c r="A276" s="13"/>
      <c r="B276" s="230"/>
      <c r="C276" s="231"/>
      <c r="D276" s="224" t="s">
        <v>194</v>
      </c>
      <c r="E276" s="232" t="s">
        <v>19</v>
      </c>
      <c r="F276" s="233" t="s">
        <v>647</v>
      </c>
      <c r="G276" s="231"/>
      <c r="H276" s="234">
        <v>1.6000000000000001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194</v>
      </c>
      <c r="AU276" s="240" t="s">
        <v>85</v>
      </c>
      <c r="AV276" s="13" t="s">
        <v>85</v>
      </c>
      <c r="AW276" s="13" t="s">
        <v>36</v>
      </c>
      <c r="AX276" s="13" t="s">
        <v>83</v>
      </c>
      <c r="AY276" s="240" t="s">
        <v>133</v>
      </c>
    </row>
    <row r="277" s="2" customFormat="1" ht="24.15" customHeight="1">
      <c r="A277" s="40"/>
      <c r="B277" s="41"/>
      <c r="C277" s="252" t="s">
        <v>648</v>
      </c>
      <c r="D277" s="252" t="s">
        <v>321</v>
      </c>
      <c r="E277" s="253" t="s">
        <v>649</v>
      </c>
      <c r="F277" s="254" t="s">
        <v>650</v>
      </c>
      <c r="G277" s="255" t="s">
        <v>198</v>
      </c>
      <c r="H277" s="256">
        <v>1.76</v>
      </c>
      <c r="I277" s="257"/>
      <c r="J277" s="258">
        <f>ROUND(I277*H277,2)</f>
        <v>0</v>
      </c>
      <c r="K277" s="254" t="s">
        <v>140</v>
      </c>
      <c r="L277" s="259"/>
      <c r="M277" s="260" t="s">
        <v>19</v>
      </c>
      <c r="N277" s="261" t="s">
        <v>46</v>
      </c>
      <c r="O277" s="86"/>
      <c r="P277" s="215">
        <f>O277*H277</f>
        <v>0</v>
      </c>
      <c r="Q277" s="215">
        <v>0.00021000000000000001</v>
      </c>
      <c r="R277" s="215">
        <f>Q277*H277</f>
        <v>0.00036960000000000004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324</v>
      </c>
      <c r="AT277" s="217" t="s">
        <v>321</v>
      </c>
      <c r="AU277" s="217" t="s">
        <v>85</v>
      </c>
      <c r="AY277" s="19" t="s">
        <v>133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83</v>
      </c>
      <c r="BK277" s="218">
        <f>ROUND(I277*H277,2)</f>
        <v>0</v>
      </c>
      <c r="BL277" s="19" t="s">
        <v>280</v>
      </c>
      <c r="BM277" s="217" t="s">
        <v>651</v>
      </c>
    </row>
    <row r="278" s="13" customFormat="1">
      <c r="A278" s="13"/>
      <c r="B278" s="230"/>
      <c r="C278" s="231"/>
      <c r="D278" s="224" t="s">
        <v>194</v>
      </c>
      <c r="E278" s="231"/>
      <c r="F278" s="233" t="s">
        <v>652</v>
      </c>
      <c r="G278" s="231"/>
      <c r="H278" s="234">
        <v>1.76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194</v>
      </c>
      <c r="AU278" s="240" t="s">
        <v>85</v>
      </c>
      <c r="AV278" s="13" t="s">
        <v>85</v>
      </c>
      <c r="AW278" s="13" t="s">
        <v>4</v>
      </c>
      <c r="AX278" s="13" t="s">
        <v>83</v>
      </c>
      <c r="AY278" s="240" t="s">
        <v>133</v>
      </c>
    </row>
    <row r="279" s="2" customFormat="1" ht="24.15" customHeight="1">
      <c r="A279" s="40"/>
      <c r="B279" s="41"/>
      <c r="C279" s="206" t="s">
        <v>653</v>
      </c>
      <c r="D279" s="206" t="s">
        <v>136</v>
      </c>
      <c r="E279" s="207" t="s">
        <v>654</v>
      </c>
      <c r="F279" s="208" t="s">
        <v>655</v>
      </c>
      <c r="G279" s="209" t="s">
        <v>191</v>
      </c>
      <c r="H279" s="210">
        <v>18.100000000000001</v>
      </c>
      <c r="I279" s="211"/>
      <c r="J279" s="212">
        <f>ROUND(I279*H279,2)</f>
        <v>0</v>
      </c>
      <c r="K279" s="208" t="s">
        <v>140</v>
      </c>
      <c r="L279" s="46"/>
      <c r="M279" s="213" t="s">
        <v>19</v>
      </c>
      <c r="N279" s="214" t="s">
        <v>46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0.083169999999999994</v>
      </c>
      <c r="T279" s="216">
        <f>S279*H279</f>
        <v>1.505377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280</v>
      </c>
      <c r="AT279" s="217" t="s">
        <v>136</v>
      </c>
      <c r="AU279" s="217" t="s">
        <v>85</v>
      </c>
      <c r="AY279" s="19" t="s">
        <v>133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83</v>
      </c>
      <c r="BK279" s="218">
        <f>ROUND(I279*H279,2)</f>
        <v>0</v>
      </c>
      <c r="BL279" s="19" t="s">
        <v>280</v>
      </c>
      <c r="BM279" s="217" t="s">
        <v>656</v>
      </c>
    </row>
    <row r="280" s="2" customFormat="1">
      <c r="A280" s="40"/>
      <c r="B280" s="41"/>
      <c r="C280" s="42"/>
      <c r="D280" s="219" t="s">
        <v>143</v>
      </c>
      <c r="E280" s="42"/>
      <c r="F280" s="220" t="s">
        <v>657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143</v>
      </c>
      <c r="AU280" s="19" t="s">
        <v>85</v>
      </c>
    </row>
    <row r="281" s="13" customFormat="1">
      <c r="A281" s="13"/>
      <c r="B281" s="230"/>
      <c r="C281" s="231"/>
      <c r="D281" s="224" t="s">
        <v>194</v>
      </c>
      <c r="E281" s="232" t="s">
        <v>19</v>
      </c>
      <c r="F281" s="233" t="s">
        <v>658</v>
      </c>
      <c r="G281" s="231"/>
      <c r="H281" s="234">
        <v>12.1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194</v>
      </c>
      <c r="AU281" s="240" t="s">
        <v>85</v>
      </c>
      <c r="AV281" s="13" t="s">
        <v>85</v>
      </c>
      <c r="AW281" s="13" t="s">
        <v>36</v>
      </c>
      <c r="AX281" s="13" t="s">
        <v>75</v>
      </c>
      <c r="AY281" s="240" t="s">
        <v>133</v>
      </c>
    </row>
    <row r="282" s="13" customFormat="1">
      <c r="A282" s="13"/>
      <c r="B282" s="230"/>
      <c r="C282" s="231"/>
      <c r="D282" s="224" t="s">
        <v>194</v>
      </c>
      <c r="E282" s="232" t="s">
        <v>19</v>
      </c>
      <c r="F282" s="233" t="s">
        <v>659</v>
      </c>
      <c r="G282" s="231"/>
      <c r="H282" s="234">
        <v>6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194</v>
      </c>
      <c r="AU282" s="240" t="s">
        <v>85</v>
      </c>
      <c r="AV282" s="13" t="s">
        <v>85</v>
      </c>
      <c r="AW282" s="13" t="s">
        <v>36</v>
      </c>
      <c r="AX282" s="13" t="s">
        <v>75</v>
      </c>
      <c r="AY282" s="240" t="s">
        <v>133</v>
      </c>
    </row>
    <row r="283" s="14" customFormat="1">
      <c r="A283" s="14"/>
      <c r="B283" s="241"/>
      <c r="C283" s="242"/>
      <c r="D283" s="224" t="s">
        <v>194</v>
      </c>
      <c r="E283" s="243" t="s">
        <v>19</v>
      </c>
      <c r="F283" s="244" t="s">
        <v>208</v>
      </c>
      <c r="G283" s="242"/>
      <c r="H283" s="245">
        <v>18.100000000000001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194</v>
      </c>
      <c r="AU283" s="251" t="s">
        <v>85</v>
      </c>
      <c r="AV283" s="14" t="s">
        <v>159</v>
      </c>
      <c r="AW283" s="14" t="s">
        <v>36</v>
      </c>
      <c r="AX283" s="14" t="s">
        <v>83</v>
      </c>
      <c r="AY283" s="251" t="s">
        <v>133</v>
      </c>
    </row>
    <row r="284" s="2" customFormat="1" ht="37.8" customHeight="1">
      <c r="A284" s="40"/>
      <c r="B284" s="41"/>
      <c r="C284" s="206" t="s">
        <v>660</v>
      </c>
      <c r="D284" s="206" t="s">
        <v>136</v>
      </c>
      <c r="E284" s="207" t="s">
        <v>661</v>
      </c>
      <c r="F284" s="208" t="s">
        <v>662</v>
      </c>
      <c r="G284" s="209" t="s">
        <v>191</v>
      </c>
      <c r="H284" s="210">
        <v>18.024999999999999</v>
      </c>
      <c r="I284" s="211"/>
      <c r="J284" s="212">
        <f>ROUND(I284*H284,2)</f>
        <v>0</v>
      </c>
      <c r="K284" s="208" t="s">
        <v>140</v>
      </c>
      <c r="L284" s="46"/>
      <c r="M284" s="213" t="s">
        <v>19</v>
      </c>
      <c r="N284" s="214" t="s">
        <v>46</v>
      </c>
      <c r="O284" s="86"/>
      <c r="P284" s="215">
        <f>O284*H284</f>
        <v>0</v>
      </c>
      <c r="Q284" s="215">
        <v>0.0060000000000000001</v>
      </c>
      <c r="R284" s="215">
        <f>Q284*H284</f>
        <v>0.10815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280</v>
      </c>
      <c r="AT284" s="217" t="s">
        <v>136</v>
      </c>
      <c r="AU284" s="217" t="s">
        <v>85</v>
      </c>
      <c r="AY284" s="19" t="s">
        <v>133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83</v>
      </c>
      <c r="BK284" s="218">
        <f>ROUND(I284*H284,2)</f>
        <v>0</v>
      </c>
      <c r="BL284" s="19" t="s">
        <v>280</v>
      </c>
      <c r="BM284" s="217" t="s">
        <v>663</v>
      </c>
    </row>
    <row r="285" s="2" customFormat="1">
      <c r="A285" s="40"/>
      <c r="B285" s="41"/>
      <c r="C285" s="42"/>
      <c r="D285" s="219" t="s">
        <v>143</v>
      </c>
      <c r="E285" s="42"/>
      <c r="F285" s="220" t="s">
        <v>664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143</v>
      </c>
      <c r="AU285" s="19" t="s">
        <v>85</v>
      </c>
    </row>
    <row r="286" s="2" customFormat="1" ht="33" customHeight="1">
      <c r="A286" s="40"/>
      <c r="B286" s="41"/>
      <c r="C286" s="252" t="s">
        <v>665</v>
      </c>
      <c r="D286" s="252" t="s">
        <v>321</v>
      </c>
      <c r="E286" s="253" t="s">
        <v>666</v>
      </c>
      <c r="F286" s="254" t="s">
        <v>667</v>
      </c>
      <c r="G286" s="255" t="s">
        <v>191</v>
      </c>
      <c r="H286" s="256">
        <v>19.827999999999999</v>
      </c>
      <c r="I286" s="257"/>
      <c r="J286" s="258">
        <f>ROUND(I286*H286,2)</f>
        <v>0</v>
      </c>
      <c r="K286" s="254" t="s">
        <v>140</v>
      </c>
      <c r="L286" s="259"/>
      <c r="M286" s="260" t="s">
        <v>19</v>
      </c>
      <c r="N286" s="261" t="s">
        <v>46</v>
      </c>
      <c r="O286" s="86"/>
      <c r="P286" s="215">
        <f>O286*H286</f>
        <v>0</v>
      </c>
      <c r="Q286" s="215">
        <v>0.021999999999999999</v>
      </c>
      <c r="R286" s="215">
        <f>Q286*H286</f>
        <v>0.43621599999999994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324</v>
      </c>
      <c r="AT286" s="217" t="s">
        <v>321</v>
      </c>
      <c r="AU286" s="217" t="s">
        <v>85</v>
      </c>
      <c r="AY286" s="19" t="s">
        <v>133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83</v>
      </c>
      <c r="BK286" s="218">
        <f>ROUND(I286*H286,2)</f>
        <v>0</v>
      </c>
      <c r="BL286" s="19" t="s">
        <v>280</v>
      </c>
      <c r="BM286" s="217" t="s">
        <v>668</v>
      </c>
    </row>
    <row r="287" s="13" customFormat="1">
      <c r="A287" s="13"/>
      <c r="B287" s="230"/>
      <c r="C287" s="231"/>
      <c r="D287" s="224" t="s">
        <v>194</v>
      </c>
      <c r="E287" s="231"/>
      <c r="F287" s="233" t="s">
        <v>669</v>
      </c>
      <c r="G287" s="231"/>
      <c r="H287" s="234">
        <v>19.827999999999999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194</v>
      </c>
      <c r="AU287" s="240" t="s">
        <v>85</v>
      </c>
      <c r="AV287" s="13" t="s">
        <v>85</v>
      </c>
      <c r="AW287" s="13" t="s">
        <v>4</v>
      </c>
      <c r="AX287" s="13" t="s">
        <v>83</v>
      </c>
      <c r="AY287" s="240" t="s">
        <v>133</v>
      </c>
    </row>
    <row r="288" s="2" customFormat="1" ht="24.15" customHeight="1">
      <c r="A288" s="40"/>
      <c r="B288" s="41"/>
      <c r="C288" s="206" t="s">
        <v>670</v>
      </c>
      <c r="D288" s="206" t="s">
        <v>136</v>
      </c>
      <c r="E288" s="207" t="s">
        <v>671</v>
      </c>
      <c r="F288" s="208" t="s">
        <v>672</v>
      </c>
      <c r="G288" s="209" t="s">
        <v>191</v>
      </c>
      <c r="H288" s="210">
        <v>18.024999999999999</v>
      </c>
      <c r="I288" s="211"/>
      <c r="J288" s="212">
        <f>ROUND(I288*H288,2)</f>
        <v>0</v>
      </c>
      <c r="K288" s="208" t="s">
        <v>140</v>
      </c>
      <c r="L288" s="46"/>
      <c r="M288" s="213" t="s">
        <v>19</v>
      </c>
      <c r="N288" s="214" t="s">
        <v>46</v>
      </c>
      <c r="O288" s="86"/>
      <c r="P288" s="215">
        <f>O288*H288</f>
        <v>0</v>
      </c>
      <c r="Q288" s="215">
        <v>0.0015</v>
      </c>
      <c r="R288" s="215">
        <f>Q288*H288</f>
        <v>0.027037499999999999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280</v>
      </c>
      <c r="AT288" s="217" t="s">
        <v>136</v>
      </c>
      <c r="AU288" s="217" t="s">
        <v>85</v>
      </c>
      <c r="AY288" s="19" t="s">
        <v>133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83</v>
      </c>
      <c r="BK288" s="218">
        <f>ROUND(I288*H288,2)</f>
        <v>0</v>
      </c>
      <c r="BL288" s="19" t="s">
        <v>280</v>
      </c>
      <c r="BM288" s="217" t="s">
        <v>673</v>
      </c>
    </row>
    <row r="289" s="2" customFormat="1">
      <c r="A289" s="40"/>
      <c r="B289" s="41"/>
      <c r="C289" s="42"/>
      <c r="D289" s="219" t="s">
        <v>143</v>
      </c>
      <c r="E289" s="42"/>
      <c r="F289" s="220" t="s">
        <v>674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143</v>
      </c>
      <c r="AU289" s="19" t="s">
        <v>85</v>
      </c>
    </row>
    <row r="290" s="2" customFormat="1" ht="16.5" customHeight="1">
      <c r="A290" s="40"/>
      <c r="B290" s="41"/>
      <c r="C290" s="206" t="s">
        <v>675</v>
      </c>
      <c r="D290" s="206" t="s">
        <v>136</v>
      </c>
      <c r="E290" s="207" t="s">
        <v>676</v>
      </c>
      <c r="F290" s="208" t="s">
        <v>677</v>
      </c>
      <c r="G290" s="209" t="s">
        <v>198</v>
      </c>
      <c r="H290" s="210">
        <v>30.550000000000001</v>
      </c>
      <c r="I290" s="211"/>
      <c r="J290" s="212">
        <f>ROUND(I290*H290,2)</f>
        <v>0</v>
      </c>
      <c r="K290" s="208" t="s">
        <v>140</v>
      </c>
      <c r="L290" s="46"/>
      <c r="M290" s="213" t="s">
        <v>19</v>
      </c>
      <c r="N290" s="214" t="s">
        <v>46</v>
      </c>
      <c r="O290" s="86"/>
      <c r="P290" s="215">
        <f>O290*H290</f>
        <v>0</v>
      </c>
      <c r="Q290" s="215">
        <v>9.0000000000000006E-05</v>
      </c>
      <c r="R290" s="215">
        <f>Q290*H290</f>
        <v>0.0027495000000000002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280</v>
      </c>
      <c r="AT290" s="217" t="s">
        <v>136</v>
      </c>
      <c r="AU290" s="217" t="s">
        <v>85</v>
      </c>
      <c r="AY290" s="19" t="s">
        <v>133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83</v>
      </c>
      <c r="BK290" s="218">
        <f>ROUND(I290*H290,2)</f>
        <v>0</v>
      </c>
      <c r="BL290" s="19" t="s">
        <v>280</v>
      </c>
      <c r="BM290" s="217" t="s">
        <v>678</v>
      </c>
    </row>
    <row r="291" s="2" customFormat="1">
      <c r="A291" s="40"/>
      <c r="B291" s="41"/>
      <c r="C291" s="42"/>
      <c r="D291" s="219" t="s">
        <v>143</v>
      </c>
      <c r="E291" s="42"/>
      <c r="F291" s="220" t="s">
        <v>679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143</v>
      </c>
      <c r="AU291" s="19" t="s">
        <v>85</v>
      </c>
    </row>
    <row r="292" s="13" customFormat="1">
      <c r="A292" s="13"/>
      <c r="B292" s="230"/>
      <c r="C292" s="231"/>
      <c r="D292" s="224" t="s">
        <v>194</v>
      </c>
      <c r="E292" s="232" t="s">
        <v>19</v>
      </c>
      <c r="F292" s="233" t="s">
        <v>680</v>
      </c>
      <c r="G292" s="231"/>
      <c r="H292" s="234">
        <v>9.6500000000000004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194</v>
      </c>
      <c r="AU292" s="240" t="s">
        <v>85</v>
      </c>
      <c r="AV292" s="13" t="s">
        <v>85</v>
      </c>
      <c r="AW292" s="13" t="s">
        <v>36</v>
      </c>
      <c r="AX292" s="13" t="s">
        <v>75</v>
      </c>
      <c r="AY292" s="240" t="s">
        <v>133</v>
      </c>
    </row>
    <row r="293" s="13" customFormat="1">
      <c r="A293" s="13"/>
      <c r="B293" s="230"/>
      <c r="C293" s="231"/>
      <c r="D293" s="224" t="s">
        <v>194</v>
      </c>
      <c r="E293" s="232" t="s">
        <v>19</v>
      </c>
      <c r="F293" s="233" t="s">
        <v>681</v>
      </c>
      <c r="G293" s="231"/>
      <c r="H293" s="234">
        <v>5.5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194</v>
      </c>
      <c r="AU293" s="240" t="s">
        <v>85</v>
      </c>
      <c r="AV293" s="13" t="s">
        <v>85</v>
      </c>
      <c r="AW293" s="13" t="s">
        <v>36</v>
      </c>
      <c r="AX293" s="13" t="s">
        <v>75</v>
      </c>
      <c r="AY293" s="240" t="s">
        <v>133</v>
      </c>
    </row>
    <row r="294" s="13" customFormat="1">
      <c r="A294" s="13"/>
      <c r="B294" s="230"/>
      <c r="C294" s="231"/>
      <c r="D294" s="224" t="s">
        <v>194</v>
      </c>
      <c r="E294" s="232" t="s">
        <v>19</v>
      </c>
      <c r="F294" s="233" t="s">
        <v>682</v>
      </c>
      <c r="G294" s="231"/>
      <c r="H294" s="234">
        <v>5.8499999999999996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194</v>
      </c>
      <c r="AU294" s="240" t="s">
        <v>85</v>
      </c>
      <c r="AV294" s="13" t="s">
        <v>85</v>
      </c>
      <c r="AW294" s="13" t="s">
        <v>36</v>
      </c>
      <c r="AX294" s="13" t="s">
        <v>75</v>
      </c>
      <c r="AY294" s="240" t="s">
        <v>133</v>
      </c>
    </row>
    <row r="295" s="13" customFormat="1">
      <c r="A295" s="13"/>
      <c r="B295" s="230"/>
      <c r="C295" s="231"/>
      <c r="D295" s="224" t="s">
        <v>194</v>
      </c>
      <c r="E295" s="232" t="s">
        <v>19</v>
      </c>
      <c r="F295" s="233" t="s">
        <v>683</v>
      </c>
      <c r="G295" s="231"/>
      <c r="H295" s="234">
        <v>4.5499999999999998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194</v>
      </c>
      <c r="AU295" s="240" t="s">
        <v>85</v>
      </c>
      <c r="AV295" s="13" t="s">
        <v>85</v>
      </c>
      <c r="AW295" s="13" t="s">
        <v>36</v>
      </c>
      <c r="AX295" s="13" t="s">
        <v>75</v>
      </c>
      <c r="AY295" s="240" t="s">
        <v>133</v>
      </c>
    </row>
    <row r="296" s="13" customFormat="1">
      <c r="A296" s="13"/>
      <c r="B296" s="230"/>
      <c r="C296" s="231"/>
      <c r="D296" s="224" t="s">
        <v>194</v>
      </c>
      <c r="E296" s="232" t="s">
        <v>19</v>
      </c>
      <c r="F296" s="233" t="s">
        <v>684</v>
      </c>
      <c r="G296" s="231"/>
      <c r="H296" s="234">
        <v>5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194</v>
      </c>
      <c r="AU296" s="240" t="s">
        <v>85</v>
      </c>
      <c r="AV296" s="13" t="s">
        <v>85</v>
      </c>
      <c r="AW296" s="13" t="s">
        <v>36</v>
      </c>
      <c r="AX296" s="13" t="s">
        <v>75</v>
      </c>
      <c r="AY296" s="240" t="s">
        <v>133</v>
      </c>
    </row>
    <row r="297" s="14" customFormat="1">
      <c r="A297" s="14"/>
      <c r="B297" s="241"/>
      <c r="C297" s="242"/>
      <c r="D297" s="224" t="s">
        <v>194</v>
      </c>
      <c r="E297" s="243" t="s">
        <v>19</v>
      </c>
      <c r="F297" s="244" t="s">
        <v>208</v>
      </c>
      <c r="G297" s="242"/>
      <c r="H297" s="245">
        <v>30.550000000000001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194</v>
      </c>
      <c r="AU297" s="251" t="s">
        <v>85</v>
      </c>
      <c r="AV297" s="14" t="s">
        <v>159</v>
      </c>
      <c r="AW297" s="14" t="s">
        <v>36</v>
      </c>
      <c r="AX297" s="14" t="s">
        <v>83</v>
      </c>
      <c r="AY297" s="251" t="s">
        <v>133</v>
      </c>
    </row>
    <row r="298" s="2" customFormat="1" ht="24.15" customHeight="1">
      <c r="A298" s="40"/>
      <c r="B298" s="41"/>
      <c r="C298" s="206" t="s">
        <v>685</v>
      </c>
      <c r="D298" s="206" t="s">
        <v>136</v>
      </c>
      <c r="E298" s="207" t="s">
        <v>686</v>
      </c>
      <c r="F298" s="208" t="s">
        <v>687</v>
      </c>
      <c r="G298" s="209" t="s">
        <v>198</v>
      </c>
      <c r="H298" s="210">
        <v>29.649999999999999</v>
      </c>
      <c r="I298" s="211"/>
      <c r="J298" s="212">
        <f>ROUND(I298*H298,2)</f>
        <v>0</v>
      </c>
      <c r="K298" s="208" t="s">
        <v>140</v>
      </c>
      <c r="L298" s="46"/>
      <c r="M298" s="213" t="s">
        <v>19</v>
      </c>
      <c r="N298" s="214" t="s">
        <v>46</v>
      </c>
      <c r="O298" s="86"/>
      <c r="P298" s="215">
        <f>O298*H298</f>
        <v>0</v>
      </c>
      <c r="Q298" s="215">
        <v>0.00142</v>
      </c>
      <c r="R298" s="215">
        <f>Q298*H298</f>
        <v>0.042103000000000002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280</v>
      </c>
      <c r="AT298" s="217" t="s">
        <v>136</v>
      </c>
      <c r="AU298" s="217" t="s">
        <v>85</v>
      </c>
      <c r="AY298" s="19" t="s">
        <v>133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83</v>
      </c>
      <c r="BK298" s="218">
        <f>ROUND(I298*H298,2)</f>
        <v>0</v>
      </c>
      <c r="BL298" s="19" t="s">
        <v>280</v>
      </c>
      <c r="BM298" s="217" t="s">
        <v>688</v>
      </c>
    </row>
    <row r="299" s="2" customFormat="1">
      <c r="A299" s="40"/>
      <c r="B299" s="41"/>
      <c r="C299" s="42"/>
      <c r="D299" s="219" t="s">
        <v>143</v>
      </c>
      <c r="E299" s="42"/>
      <c r="F299" s="220" t="s">
        <v>689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143</v>
      </c>
      <c r="AU299" s="19" t="s">
        <v>85</v>
      </c>
    </row>
    <row r="300" s="13" customFormat="1">
      <c r="A300" s="13"/>
      <c r="B300" s="230"/>
      <c r="C300" s="231"/>
      <c r="D300" s="224" t="s">
        <v>194</v>
      </c>
      <c r="E300" s="232" t="s">
        <v>19</v>
      </c>
      <c r="F300" s="233" t="s">
        <v>690</v>
      </c>
      <c r="G300" s="231"/>
      <c r="H300" s="234">
        <v>9.5500000000000007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194</v>
      </c>
      <c r="AU300" s="240" t="s">
        <v>85</v>
      </c>
      <c r="AV300" s="13" t="s">
        <v>85</v>
      </c>
      <c r="AW300" s="13" t="s">
        <v>36</v>
      </c>
      <c r="AX300" s="13" t="s">
        <v>75</v>
      </c>
      <c r="AY300" s="240" t="s">
        <v>133</v>
      </c>
    </row>
    <row r="301" s="13" customFormat="1">
      <c r="A301" s="13"/>
      <c r="B301" s="230"/>
      <c r="C301" s="231"/>
      <c r="D301" s="224" t="s">
        <v>194</v>
      </c>
      <c r="E301" s="232" t="s">
        <v>19</v>
      </c>
      <c r="F301" s="233" t="s">
        <v>691</v>
      </c>
      <c r="G301" s="231"/>
      <c r="H301" s="234">
        <v>10.65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194</v>
      </c>
      <c r="AU301" s="240" t="s">
        <v>85</v>
      </c>
      <c r="AV301" s="13" t="s">
        <v>85</v>
      </c>
      <c r="AW301" s="13" t="s">
        <v>36</v>
      </c>
      <c r="AX301" s="13" t="s">
        <v>75</v>
      </c>
      <c r="AY301" s="240" t="s">
        <v>133</v>
      </c>
    </row>
    <row r="302" s="13" customFormat="1">
      <c r="A302" s="13"/>
      <c r="B302" s="230"/>
      <c r="C302" s="231"/>
      <c r="D302" s="224" t="s">
        <v>194</v>
      </c>
      <c r="E302" s="232" t="s">
        <v>19</v>
      </c>
      <c r="F302" s="233" t="s">
        <v>692</v>
      </c>
      <c r="G302" s="231"/>
      <c r="H302" s="234">
        <v>9.4499999999999993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194</v>
      </c>
      <c r="AU302" s="240" t="s">
        <v>85</v>
      </c>
      <c r="AV302" s="13" t="s">
        <v>85</v>
      </c>
      <c r="AW302" s="13" t="s">
        <v>36</v>
      </c>
      <c r="AX302" s="13" t="s">
        <v>75</v>
      </c>
      <c r="AY302" s="240" t="s">
        <v>133</v>
      </c>
    </row>
    <row r="303" s="14" customFormat="1">
      <c r="A303" s="14"/>
      <c r="B303" s="241"/>
      <c r="C303" s="242"/>
      <c r="D303" s="224" t="s">
        <v>194</v>
      </c>
      <c r="E303" s="243" t="s">
        <v>19</v>
      </c>
      <c r="F303" s="244" t="s">
        <v>208</v>
      </c>
      <c r="G303" s="242"/>
      <c r="H303" s="245">
        <v>29.650000000000002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194</v>
      </c>
      <c r="AU303" s="251" t="s">
        <v>85</v>
      </c>
      <c r="AV303" s="14" t="s">
        <v>159</v>
      </c>
      <c r="AW303" s="14" t="s">
        <v>36</v>
      </c>
      <c r="AX303" s="14" t="s">
        <v>83</v>
      </c>
      <c r="AY303" s="251" t="s">
        <v>133</v>
      </c>
    </row>
    <row r="304" s="2" customFormat="1" ht="24.15" customHeight="1">
      <c r="A304" s="40"/>
      <c r="B304" s="41"/>
      <c r="C304" s="206" t="s">
        <v>693</v>
      </c>
      <c r="D304" s="206" t="s">
        <v>136</v>
      </c>
      <c r="E304" s="207" t="s">
        <v>694</v>
      </c>
      <c r="F304" s="208" t="s">
        <v>695</v>
      </c>
      <c r="G304" s="209" t="s">
        <v>191</v>
      </c>
      <c r="H304" s="210">
        <v>18.024999999999999</v>
      </c>
      <c r="I304" s="211"/>
      <c r="J304" s="212">
        <f>ROUND(I304*H304,2)</f>
        <v>0</v>
      </c>
      <c r="K304" s="208" t="s">
        <v>140</v>
      </c>
      <c r="L304" s="46"/>
      <c r="M304" s="213" t="s">
        <v>19</v>
      </c>
      <c r="N304" s="214" t="s">
        <v>46</v>
      </c>
      <c r="O304" s="86"/>
      <c r="P304" s="215">
        <f>O304*H304</f>
        <v>0</v>
      </c>
      <c r="Q304" s="215">
        <v>5.0000000000000002E-05</v>
      </c>
      <c r="R304" s="215">
        <f>Q304*H304</f>
        <v>0.00090124999999999992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280</v>
      </c>
      <c r="AT304" s="217" t="s">
        <v>136</v>
      </c>
      <c r="AU304" s="217" t="s">
        <v>85</v>
      </c>
      <c r="AY304" s="19" t="s">
        <v>133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83</v>
      </c>
      <c r="BK304" s="218">
        <f>ROUND(I304*H304,2)</f>
        <v>0</v>
      </c>
      <c r="BL304" s="19" t="s">
        <v>280</v>
      </c>
      <c r="BM304" s="217" t="s">
        <v>696</v>
      </c>
    </row>
    <row r="305" s="2" customFormat="1">
      <c r="A305" s="40"/>
      <c r="B305" s="41"/>
      <c r="C305" s="42"/>
      <c r="D305" s="219" t="s">
        <v>143</v>
      </c>
      <c r="E305" s="42"/>
      <c r="F305" s="220" t="s">
        <v>697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143</v>
      </c>
      <c r="AU305" s="19" t="s">
        <v>85</v>
      </c>
    </row>
    <row r="306" s="2" customFormat="1" ht="49.05" customHeight="1">
      <c r="A306" s="40"/>
      <c r="B306" s="41"/>
      <c r="C306" s="206" t="s">
        <v>698</v>
      </c>
      <c r="D306" s="206" t="s">
        <v>136</v>
      </c>
      <c r="E306" s="207" t="s">
        <v>699</v>
      </c>
      <c r="F306" s="208" t="s">
        <v>700</v>
      </c>
      <c r="G306" s="209" t="s">
        <v>241</v>
      </c>
      <c r="H306" s="210">
        <v>0.70499999999999996</v>
      </c>
      <c r="I306" s="211"/>
      <c r="J306" s="212">
        <f>ROUND(I306*H306,2)</f>
        <v>0</v>
      </c>
      <c r="K306" s="208" t="s">
        <v>140</v>
      </c>
      <c r="L306" s="46"/>
      <c r="M306" s="213" t="s">
        <v>19</v>
      </c>
      <c r="N306" s="214" t="s">
        <v>46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280</v>
      </c>
      <c r="AT306" s="217" t="s">
        <v>136</v>
      </c>
      <c r="AU306" s="217" t="s">
        <v>85</v>
      </c>
      <c r="AY306" s="19" t="s">
        <v>133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83</v>
      </c>
      <c r="BK306" s="218">
        <f>ROUND(I306*H306,2)</f>
        <v>0</v>
      </c>
      <c r="BL306" s="19" t="s">
        <v>280</v>
      </c>
      <c r="BM306" s="217" t="s">
        <v>701</v>
      </c>
    </row>
    <row r="307" s="2" customFormat="1">
      <c r="A307" s="40"/>
      <c r="B307" s="41"/>
      <c r="C307" s="42"/>
      <c r="D307" s="219" t="s">
        <v>143</v>
      </c>
      <c r="E307" s="42"/>
      <c r="F307" s="220" t="s">
        <v>702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143</v>
      </c>
      <c r="AU307" s="19" t="s">
        <v>85</v>
      </c>
    </row>
    <row r="308" s="12" customFormat="1" ht="22.8" customHeight="1">
      <c r="A308" s="12"/>
      <c r="B308" s="190"/>
      <c r="C308" s="191"/>
      <c r="D308" s="192" t="s">
        <v>74</v>
      </c>
      <c r="E308" s="204" t="s">
        <v>703</v>
      </c>
      <c r="F308" s="204" t="s">
        <v>704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SUM(P309:P382)</f>
        <v>0</v>
      </c>
      <c r="Q308" s="198"/>
      <c r="R308" s="199">
        <f>SUM(R309:R382)</f>
        <v>1.5238277800000002</v>
      </c>
      <c r="S308" s="198"/>
      <c r="T308" s="200">
        <f>SUM(T309:T382)</f>
        <v>4.8492500000000005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85</v>
      </c>
      <c r="AT308" s="202" t="s">
        <v>74</v>
      </c>
      <c r="AU308" s="202" t="s">
        <v>83</v>
      </c>
      <c r="AY308" s="201" t="s">
        <v>133</v>
      </c>
      <c r="BK308" s="203">
        <f>SUM(BK309:BK382)</f>
        <v>0</v>
      </c>
    </row>
    <row r="309" s="2" customFormat="1" ht="24.15" customHeight="1">
      <c r="A309" s="40"/>
      <c r="B309" s="41"/>
      <c r="C309" s="206" t="s">
        <v>705</v>
      </c>
      <c r="D309" s="206" t="s">
        <v>136</v>
      </c>
      <c r="E309" s="207" t="s">
        <v>706</v>
      </c>
      <c r="F309" s="208" t="s">
        <v>707</v>
      </c>
      <c r="G309" s="209" t="s">
        <v>191</v>
      </c>
      <c r="H309" s="210">
        <v>61.840000000000003</v>
      </c>
      <c r="I309" s="211"/>
      <c r="J309" s="212">
        <f>ROUND(I309*H309,2)</f>
        <v>0</v>
      </c>
      <c r="K309" s="208" t="s">
        <v>140</v>
      </c>
      <c r="L309" s="46"/>
      <c r="M309" s="213" t="s">
        <v>19</v>
      </c>
      <c r="N309" s="214" t="s">
        <v>46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280</v>
      </c>
      <c r="AT309" s="217" t="s">
        <v>136</v>
      </c>
      <c r="AU309" s="217" t="s">
        <v>85</v>
      </c>
      <c r="AY309" s="19" t="s">
        <v>133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83</v>
      </c>
      <c r="BK309" s="218">
        <f>ROUND(I309*H309,2)</f>
        <v>0</v>
      </c>
      <c r="BL309" s="19" t="s">
        <v>280</v>
      </c>
      <c r="BM309" s="217" t="s">
        <v>708</v>
      </c>
    </row>
    <row r="310" s="2" customFormat="1">
      <c r="A310" s="40"/>
      <c r="B310" s="41"/>
      <c r="C310" s="42"/>
      <c r="D310" s="219" t="s">
        <v>143</v>
      </c>
      <c r="E310" s="42"/>
      <c r="F310" s="220" t="s">
        <v>709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143</v>
      </c>
      <c r="AU310" s="19" t="s">
        <v>85</v>
      </c>
    </row>
    <row r="311" s="13" customFormat="1">
      <c r="A311" s="13"/>
      <c r="B311" s="230"/>
      <c r="C311" s="231"/>
      <c r="D311" s="224" t="s">
        <v>194</v>
      </c>
      <c r="E311" s="232" t="s">
        <v>19</v>
      </c>
      <c r="F311" s="233" t="s">
        <v>710</v>
      </c>
      <c r="G311" s="231"/>
      <c r="H311" s="234">
        <v>19.670000000000002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194</v>
      </c>
      <c r="AU311" s="240" t="s">
        <v>85</v>
      </c>
      <c r="AV311" s="13" t="s">
        <v>85</v>
      </c>
      <c r="AW311" s="13" t="s">
        <v>36</v>
      </c>
      <c r="AX311" s="13" t="s">
        <v>75</v>
      </c>
      <c r="AY311" s="240" t="s">
        <v>133</v>
      </c>
    </row>
    <row r="312" s="13" customFormat="1">
      <c r="A312" s="13"/>
      <c r="B312" s="230"/>
      <c r="C312" s="231"/>
      <c r="D312" s="224" t="s">
        <v>194</v>
      </c>
      <c r="E312" s="232" t="s">
        <v>19</v>
      </c>
      <c r="F312" s="233" t="s">
        <v>711</v>
      </c>
      <c r="G312" s="231"/>
      <c r="H312" s="234">
        <v>11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194</v>
      </c>
      <c r="AU312" s="240" t="s">
        <v>85</v>
      </c>
      <c r="AV312" s="13" t="s">
        <v>85</v>
      </c>
      <c r="AW312" s="13" t="s">
        <v>36</v>
      </c>
      <c r="AX312" s="13" t="s">
        <v>75</v>
      </c>
      <c r="AY312" s="240" t="s">
        <v>133</v>
      </c>
    </row>
    <row r="313" s="13" customFormat="1">
      <c r="A313" s="13"/>
      <c r="B313" s="230"/>
      <c r="C313" s="231"/>
      <c r="D313" s="224" t="s">
        <v>194</v>
      </c>
      <c r="E313" s="232" t="s">
        <v>19</v>
      </c>
      <c r="F313" s="233" t="s">
        <v>712</v>
      </c>
      <c r="G313" s="231"/>
      <c r="H313" s="234">
        <v>11.699999999999999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194</v>
      </c>
      <c r="AU313" s="240" t="s">
        <v>85</v>
      </c>
      <c r="AV313" s="13" t="s">
        <v>85</v>
      </c>
      <c r="AW313" s="13" t="s">
        <v>36</v>
      </c>
      <c r="AX313" s="13" t="s">
        <v>75</v>
      </c>
      <c r="AY313" s="240" t="s">
        <v>133</v>
      </c>
    </row>
    <row r="314" s="13" customFormat="1">
      <c r="A314" s="13"/>
      <c r="B314" s="230"/>
      <c r="C314" s="231"/>
      <c r="D314" s="224" t="s">
        <v>194</v>
      </c>
      <c r="E314" s="232" t="s">
        <v>19</v>
      </c>
      <c r="F314" s="233" t="s">
        <v>713</v>
      </c>
      <c r="G314" s="231"/>
      <c r="H314" s="234">
        <v>9.0999999999999996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194</v>
      </c>
      <c r="AU314" s="240" t="s">
        <v>85</v>
      </c>
      <c r="AV314" s="13" t="s">
        <v>85</v>
      </c>
      <c r="AW314" s="13" t="s">
        <v>36</v>
      </c>
      <c r="AX314" s="13" t="s">
        <v>75</v>
      </c>
      <c r="AY314" s="240" t="s">
        <v>133</v>
      </c>
    </row>
    <row r="315" s="13" customFormat="1">
      <c r="A315" s="13"/>
      <c r="B315" s="230"/>
      <c r="C315" s="231"/>
      <c r="D315" s="224" t="s">
        <v>194</v>
      </c>
      <c r="E315" s="232" t="s">
        <v>19</v>
      </c>
      <c r="F315" s="233" t="s">
        <v>714</v>
      </c>
      <c r="G315" s="231"/>
      <c r="H315" s="234">
        <v>10.369999999999999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194</v>
      </c>
      <c r="AU315" s="240" t="s">
        <v>85</v>
      </c>
      <c r="AV315" s="13" t="s">
        <v>85</v>
      </c>
      <c r="AW315" s="13" t="s">
        <v>36</v>
      </c>
      <c r="AX315" s="13" t="s">
        <v>75</v>
      </c>
      <c r="AY315" s="240" t="s">
        <v>133</v>
      </c>
    </row>
    <row r="316" s="14" customFormat="1">
      <c r="A316" s="14"/>
      <c r="B316" s="241"/>
      <c r="C316" s="242"/>
      <c r="D316" s="224" t="s">
        <v>194</v>
      </c>
      <c r="E316" s="243" t="s">
        <v>19</v>
      </c>
      <c r="F316" s="244" t="s">
        <v>208</v>
      </c>
      <c r="G316" s="242"/>
      <c r="H316" s="245">
        <v>61.840000000000003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194</v>
      </c>
      <c r="AU316" s="251" t="s">
        <v>85</v>
      </c>
      <c r="AV316" s="14" t="s">
        <v>159</v>
      </c>
      <c r="AW316" s="14" t="s">
        <v>36</v>
      </c>
      <c r="AX316" s="14" t="s">
        <v>83</v>
      </c>
      <c r="AY316" s="251" t="s">
        <v>133</v>
      </c>
    </row>
    <row r="317" s="2" customFormat="1" ht="24.15" customHeight="1">
      <c r="A317" s="40"/>
      <c r="B317" s="41"/>
      <c r="C317" s="206" t="s">
        <v>715</v>
      </c>
      <c r="D317" s="206" t="s">
        <v>136</v>
      </c>
      <c r="E317" s="207" t="s">
        <v>716</v>
      </c>
      <c r="F317" s="208" t="s">
        <v>717</v>
      </c>
      <c r="G317" s="209" t="s">
        <v>191</v>
      </c>
      <c r="H317" s="210">
        <v>61.840000000000003</v>
      </c>
      <c r="I317" s="211"/>
      <c r="J317" s="212">
        <f>ROUND(I317*H317,2)</f>
        <v>0</v>
      </c>
      <c r="K317" s="208" t="s">
        <v>140</v>
      </c>
      <c r="L317" s="46"/>
      <c r="M317" s="213" t="s">
        <v>19</v>
      </c>
      <c r="N317" s="214" t="s">
        <v>46</v>
      </c>
      <c r="O317" s="86"/>
      <c r="P317" s="215">
        <f>O317*H317</f>
        <v>0</v>
      </c>
      <c r="Q317" s="215">
        <v>0.00029999999999999997</v>
      </c>
      <c r="R317" s="215">
        <f>Q317*H317</f>
        <v>0.018551999999999999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280</v>
      </c>
      <c r="AT317" s="217" t="s">
        <v>136</v>
      </c>
      <c r="AU317" s="217" t="s">
        <v>85</v>
      </c>
      <c r="AY317" s="19" t="s">
        <v>133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83</v>
      </c>
      <c r="BK317" s="218">
        <f>ROUND(I317*H317,2)</f>
        <v>0</v>
      </c>
      <c r="BL317" s="19" t="s">
        <v>280</v>
      </c>
      <c r="BM317" s="217" t="s">
        <v>718</v>
      </c>
    </row>
    <row r="318" s="2" customFormat="1">
      <c r="A318" s="40"/>
      <c r="B318" s="41"/>
      <c r="C318" s="42"/>
      <c r="D318" s="219" t="s">
        <v>143</v>
      </c>
      <c r="E318" s="42"/>
      <c r="F318" s="220" t="s">
        <v>719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143</v>
      </c>
      <c r="AU318" s="19" t="s">
        <v>85</v>
      </c>
    </row>
    <row r="319" s="2" customFormat="1" ht="24.15" customHeight="1">
      <c r="A319" s="40"/>
      <c r="B319" s="41"/>
      <c r="C319" s="206" t="s">
        <v>720</v>
      </c>
      <c r="D319" s="206" t="s">
        <v>136</v>
      </c>
      <c r="E319" s="207" t="s">
        <v>721</v>
      </c>
      <c r="F319" s="208" t="s">
        <v>722</v>
      </c>
      <c r="G319" s="209" t="s">
        <v>191</v>
      </c>
      <c r="H319" s="210">
        <v>14.741</v>
      </c>
      <c r="I319" s="211"/>
      <c r="J319" s="212">
        <f>ROUND(I319*H319,2)</f>
        <v>0</v>
      </c>
      <c r="K319" s="208" t="s">
        <v>140</v>
      </c>
      <c r="L319" s="46"/>
      <c r="M319" s="213" t="s">
        <v>19</v>
      </c>
      <c r="N319" s="214" t="s">
        <v>46</v>
      </c>
      <c r="O319" s="86"/>
      <c r="P319" s="215">
        <f>O319*H319</f>
        <v>0</v>
      </c>
      <c r="Q319" s="215">
        <v>0.0015</v>
      </c>
      <c r="R319" s="215">
        <f>Q319*H319</f>
        <v>0.022111499999999999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280</v>
      </c>
      <c r="AT319" s="217" t="s">
        <v>136</v>
      </c>
      <c r="AU319" s="217" t="s">
        <v>85</v>
      </c>
      <c r="AY319" s="19" t="s">
        <v>133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83</v>
      </c>
      <c r="BK319" s="218">
        <f>ROUND(I319*H319,2)</f>
        <v>0</v>
      </c>
      <c r="BL319" s="19" t="s">
        <v>280</v>
      </c>
      <c r="BM319" s="217" t="s">
        <v>723</v>
      </c>
    </row>
    <row r="320" s="2" customFormat="1">
      <c r="A320" s="40"/>
      <c r="B320" s="41"/>
      <c r="C320" s="42"/>
      <c r="D320" s="219" t="s">
        <v>143</v>
      </c>
      <c r="E320" s="42"/>
      <c r="F320" s="220" t="s">
        <v>724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143</v>
      </c>
      <c r="AU320" s="19" t="s">
        <v>85</v>
      </c>
    </row>
    <row r="321" s="13" customFormat="1">
      <c r="A321" s="13"/>
      <c r="B321" s="230"/>
      <c r="C321" s="231"/>
      <c r="D321" s="224" t="s">
        <v>194</v>
      </c>
      <c r="E321" s="232" t="s">
        <v>19</v>
      </c>
      <c r="F321" s="233" t="s">
        <v>725</v>
      </c>
      <c r="G321" s="231"/>
      <c r="H321" s="234">
        <v>0.95099999999999996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194</v>
      </c>
      <c r="AU321" s="240" t="s">
        <v>85</v>
      </c>
      <c r="AV321" s="13" t="s">
        <v>85</v>
      </c>
      <c r="AW321" s="13" t="s">
        <v>36</v>
      </c>
      <c r="AX321" s="13" t="s">
        <v>75</v>
      </c>
      <c r="AY321" s="240" t="s">
        <v>133</v>
      </c>
    </row>
    <row r="322" s="13" customFormat="1">
      <c r="A322" s="13"/>
      <c r="B322" s="230"/>
      <c r="C322" s="231"/>
      <c r="D322" s="224" t="s">
        <v>194</v>
      </c>
      <c r="E322" s="232" t="s">
        <v>19</v>
      </c>
      <c r="F322" s="233" t="s">
        <v>726</v>
      </c>
      <c r="G322" s="231"/>
      <c r="H322" s="234">
        <v>0.55000000000000004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194</v>
      </c>
      <c r="AU322" s="240" t="s">
        <v>85</v>
      </c>
      <c r="AV322" s="13" t="s">
        <v>85</v>
      </c>
      <c r="AW322" s="13" t="s">
        <v>36</v>
      </c>
      <c r="AX322" s="13" t="s">
        <v>75</v>
      </c>
      <c r="AY322" s="240" t="s">
        <v>133</v>
      </c>
    </row>
    <row r="323" s="13" customFormat="1">
      <c r="A323" s="13"/>
      <c r="B323" s="230"/>
      <c r="C323" s="231"/>
      <c r="D323" s="224" t="s">
        <v>194</v>
      </c>
      <c r="E323" s="232" t="s">
        <v>19</v>
      </c>
      <c r="F323" s="233" t="s">
        <v>727</v>
      </c>
      <c r="G323" s="231"/>
      <c r="H323" s="234">
        <v>0.58499999999999996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194</v>
      </c>
      <c r="AU323" s="240" t="s">
        <v>85</v>
      </c>
      <c r="AV323" s="13" t="s">
        <v>85</v>
      </c>
      <c r="AW323" s="13" t="s">
        <v>36</v>
      </c>
      <c r="AX323" s="13" t="s">
        <v>75</v>
      </c>
      <c r="AY323" s="240" t="s">
        <v>133</v>
      </c>
    </row>
    <row r="324" s="13" customFormat="1">
      <c r="A324" s="13"/>
      <c r="B324" s="230"/>
      <c r="C324" s="231"/>
      <c r="D324" s="224" t="s">
        <v>194</v>
      </c>
      <c r="E324" s="232" t="s">
        <v>19</v>
      </c>
      <c r="F324" s="233" t="s">
        <v>728</v>
      </c>
      <c r="G324" s="231"/>
      <c r="H324" s="234">
        <v>0.45500000000000002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194</v>
      </c>
      <c r="AU324" s="240" t="s">
        <v>85</v>
      </c>
      <c r="AV324" s="13" t="s">
        <v>85</v>
      </c>
      <c r="AW324" s="13" t="s">
        <v>36</v>
      </c>
      <c r="AX324" s="13" t="s">
        <v>75</v>
      </c>
      <c r="AY324" s="240" t="s">
        <v>133</v>
      </c>
    </row>
    <row r="325" s="13" customFormat="1">
      <c r="A325" s="13"/>
      <c r="B325" s="230"/>
      <c r="C325" s="231"/>
      <c r="D325" s="224" t="s">
        <v>194</v>
      </c>
      <c r="E325" s="232" t="s">
        <v>19</v>
      </c>
      <c r="F325" s="233" t="s">
        <v>729</v>
      </c>
      <c r="G325" s="231"/>
      <c r="H325" s="234">
        <v>0.5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194</v>
      </c>
      <c r="AU325" s="240" t="s">
        <v>85</v>
      </c>
      <c r="AV325" s="13" t="s">
        <v>85</v>
      </c>
      <c r="AW325" s="13" t="s">
        <v>36</v>
      </c>
      <c r="AX325" s="13" t="s">
        <v>75</v>
      </c>
      <c r="AY325" s="240" t="s">
        <v>133</v>
      </c>
    </row>
    <row r="326" s="15" customFormat="1">
      <c r="A326" s="15"/>
      <c r="B326" s="262"/>
      <c r="C326" s="263"/>
      <c r="D326" s="224" t="s">
        <v>194</v>
      </c>
      <c r="E326" s="264" t="s">
        <v>19</v>
      </c>
      <c r="F326" s="265" t="s">
        <v>730</v>
      </c>
      <c r="G326" s="263"/>
      <c r="H326" s="266">
        <v>3.0409999999999999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194</v>
      </c>
      <c r="AU326" s="272" t="s">
        <v>85</v>
      </c>
      <c r="AV326" s="15" t="s">
        <v>152</v>
      </c>
      <c r="AW326" s="15" t="s">
        <v>36</v>
      </c>
      <c r="AX326" s="15" t="s">
        <v>75</v>
      </c>
      <c r="AY326" s="272" t="s">
        <v>133</v>
      </c>
    </row>
    <row r="327" s="13" customFormat="1">
      <c r="A327" s="13"/>
      <c r="B327" s="230"/>
      <c r="C327" s="231"/>
      <c r="D327" s="224" t="s">
        <v>194</v>
      </c>
      <c r="E327" s="232" t="s">
        <v>19</v>
      </c>
      <c r="F327" s="233" t="s">
        <v>731</v>
      </c>
      <c r="G327" s="231"/>
      <c r="H327" s="234">
        <v>7.7000000000000002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194</v>
      </c>
      <c r="AU327" s="240" t="s">
        <v>85</v>
      </c>
      <c r="AV327" s="13" t="s">
        <v>85</v>
      </c>
      <c r="AW327" s="13" t="s">
        <v>36</v>
      </c>
      <c r="AX327" s="13" t="s">
        <v>75</v>
      </c>
      <c r="AY327" s="240" t="s">
        <v>133</v>
      </c>
    </row>
    <row r="328" s="13" customFormat="1">
      <c r="A328" s="13"/>
      <c r="B328" s="230"/>
      <c r="C328" s="231"/>
      <c r="D328" s="224" t="s">
        <v>194</v>
      </c>
      <c r="E328" s="232" t="s">
        <v>19</v>
      </c>
      <c r="F328" s="233" t="s">
        <v>732</v>
      </c>
      <c r="G328" s="231"/>
      <c r="H328" s="234">
        <v>4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194</v>
      </c>
      <c r="AU328" s="240" t="s">
        <v>85</v>
      </c>
      <c r="AV328" s="13" t="s">
        <v>85</v>
      </c>
      <c r="AW328" s="13" t="s">
        <v>36</v>
      </c>
      <c r="AX328" s="13" t="s">
        <v>75</v>
      </c>
      <c r="AY328" s="240" t="s">
        <v>133</v>
      </c>
    </row>
    <row r="329" s="15" customFormat="1">
      <c r="A329" s="15"/>
      <c r="B329" s="262"/>
      <c r="C329" s="263"/>
      <c r="D329" s="224" t="s">
        <v>194</v>
      </c>
      <c r="E329" s="264" t="s">
        <v>19</v>
      </c>
      <c r="F329" s="265" t="s">
        <v>733</v>
      </c>
      <c r="G329" s="263"/>
      <c r="H329" s="266">
        <v>11.699999999999999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2" t="s">
        <v>194</v>
      </c>
      <c r="AU329" s="272" t="s">
        <v>85</v>
      </c>
      <c r="AV329" s="15" t="s">
        <v>152</v>
      </c>
      <c r="AW329" s="15" t="s">
        <v>36</v>
      </c>
      <c r="AX329" s="15" t="s">
        <v>75</v>
      </c>
      <c r="AY329" s="272" t="s">
        <v>133</v>
      </c>
    </row>
    <row r="330" s="14" customFormat="1">
      <c r="A330" s="14"/>
      <c r="B330" s="241"/>
      <c r="C330" s="242"/>
      <c r="D330" s="224" t="s">
        <v>194</v>
      </c>
      <c r="E330" s="243" t="s">
        <v>19</v>
      </c>
      <c r="F330" s="244" t="s">
        <v>208</v>
      </c>
      <c r="G330" s="242"/>
      <c r="H330" s="245">
        <v>14.741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194</v>
      </c>
      <c r="AU330" s="251" t="s">
        <v>85</v>
      </c>
      <c r="AV330" s="14" t="s">
        <v>159</v>
      </c>
      <c r="AW330" s="14" t="s">
        <v>36</v>
      </c>
      <c r="AX330" s="14" t="s">
        <v>83</v>
      </c>
      <c r="AY330" s="251" t="s">
        <v>133</v>
      </c>
    </row>
    <row r="331" s="2" customFormat="1" ht="24.15" customHeight="1">
      <c r="A331" s="40"/>
      <c r="B331" s="41"/>
      <c r="C331" s="206" t="s">
        <v>734</v>
      </c>
      <c r="D331" s="206" t="s">
        <v>136</v>
      </c>
      <c r="E331" s="207" t="s">
        <v>735</v>
      </c>
      <c r="F331" s="208" t="s">
        <v>736</v>
      </c>
      <c r="G331" s="209" t="s">
        <v>191</v>
      </c>
      <c r="H331" s="210">
        <v>59.5</v>
      </c>
      <c r="I331" s="211"/>
      <c r="J331" s="212">
        <f>ROUND(I331*H331,2)</f>
        <v>0</v>
      </c>
      <c r="K331" s="208" t="s">
        <v>140</v>
      </c>
      <c r="L331" s="46"/>
      <c r="M331" s="213" t="s">
        <v>19</v>
      </c>
      <c r="N331" s="214" t="s">
        <v>46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0.081500000000000003</v>
      </c>
      <c r="T331" s="216">
        <f>S331*H331</f>
        <v>4.8492500000000005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280</v>
      </c>
      <c r="AT331" s="217" t="s">
        <v>136</v>
      </c>
      <c r="AU331" s="217" t="s">
        <v>85</v>
      </c>
      <c r="AY331" s="19" t="s">
        <v>133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83</v>
      </c>
      <c r="BK331" s="218">
        <f>ROUND(I331*H331,2)</f>
        <v>0</v>
      </c>
      <c r="BL331" s="19" t="s">
        <v>280</v>
      </c>
      <c r="BM331" s="217" t="s">
        <v>737</v>
      </c>
    </row>
    <row r="332" s="2" customFormat="1">
      <c r="A332" s="40"/>
      <c r="B332" s="41"/>
      <c r="C332" s="42"/>
      <c r="D332" s="219" t="s">
        <v>143</v>
      </c>
      <c r="E332" s="42"/>
      <c r="F332" s="220" t="s">
        <v>738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143</v>
      </c>
      <c r="AU332" s="19" t="s">
        <v>85</v>
      </c>
    </row>
    <row r="333" s="13" customFormat="1">
      <c r="A333" s="13"/>
      <c r="B333" s="230"/>
      <c r="C333" s="231"/>
      <c r="D333" s="224" t="s">
        <v>194</v>
      </c>
      <c r="E333" s="232" t="s">
        <v>19</v>
      </c>
      <c r="F333" s="233" t="s">
        <v>739</v>
      </c>
      <c r="G333" s="231"/>
      <c r="H333" s="234">
        <v>16.32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194</v>
      </c>
      <c r="AU333" s="240" t="s">
        <v>85</v>
      </c>
      <c r="AV333" s="13" t="s">
        <v>85</v>
      </c>
      <c r="AW333" s="13" t="s">
        <v>36</v>
      </c>
      <c r="AX333" s="13" t="s">
        <v>75</v>
      </c>
      <c r="AY333" s="240" t="s">
        <v>133</v>
      </c>
    </row>
    <row r="334" s="13" customFormat="1">
      <c r="A334" s="13"/>
      <c r="B334" s="230"/>
      <c r="C334" s="231"/>
      <c r="D334" s="224" t="s">
        <v>194</v>
      </c>
      <c r="E334" s="232" t="s">
        <v>19</v>
      </c>
      <c r="F334" s="233" t="s">
        <v>740</v>
      </c>
      <c r="G334" s="231"/>
      <c r="H334" s="234">
        <v>20.23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194</v>
      </c>
      <c r="AU334" s="240" t="s">
        <v>85</v>
      </c>
      <c r="AV334" s="13" t="s">
        <v>85</v>
      </c>
      <c r="AW334" s="13" t="s">
        <v>36</v>
      </c>
      <c r="AX334" s="13" t="s">
        <v>75</v>
      </c>
      <c r="AY334" s="240" t="s">
        <v>133</v>
      </c>
    </row>
    <row r="335" s="13" customFormat="1">
      <c r="A335" s="13"/>
      <c r="B335" s="230"/>
      <c r="C335" s="231"/>
      <c r="D335" s="224" t="s">
        <v>194</v>
      </c>
      <c r="E335" s="232" t="s">
        <v>19</v>
      </c>
      <c r="F335" s="233" t="s">
        <v>741</v>
      </c>
      <c r="G335" s="231"/>
      <c r="H335" s="234">
        <v>22.949999999999999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194</v>
      </c>
      <c r="AU335" s="240" t="s">
        <v>85</v>
      </c>
      <c r="AV335" s="13" t="s">
        <v>85</v>
      </c>
      <c r="AW335" s="13" t="s">
        <v>36</v>
      </c>
      <c r="AX335" s="13" t="s">
        <v>75</v>
      </c>
      <c r="AY335" s="240" t="s">
        <v>133</v>
      </c>
    </row>
    <row r="336" s="14" customFormat="1">
      <c r="A336" s="14"/>
      <c r="B336" s="241"/>
      <c r="C336" s="242"/>
      <c r="D336" s="224" t="s">
        <v>194</v>
      </c>
      <c r="E336" s="243" t="s">
        <v>19</v>
      </c>
      <c r="F336" s="244" t="s">
        <v>208</v>
      </c>
      <c r="G336" s="242"/>
      <c r="H336" s="245">
        <v>59.5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194</v>
      </c>
      <c r="AU336" s="251" t="s">
        <v>85</v>
      </c>
      <c r="AV336" s="14" t="s">
        <v>159</v>
      </c>
      <c r="AW336" s="14" t="s">
        <v>36</v>
      </c>
      <c r="AX336" s="14" t="s">
        <v>83</v>
      </c>
      <c r="AY336" s="251" t="s">
        <v>133</v>
      </c>
    </row>
    <row r="337" s="2" customFormat="1" ht="37.8" customHeight="1">
      <c r="A337" s="40"/>
      <c r="B337" s="41"/>
      <c r="C337" s="206" t="s">
        <v>742</v>
      </c>
      <c r="D337" s="206" t="s">
        <v>136</v>
      </c>
      <c r="E337" s="207" t="s">
        <v>743</v>
      </c>
      <c r="F337" s="208" t="s">
        <v>744</v>
      </c>
      <c r="G337" s="209" t="s">
        <v>191</v>
      </c>
      <c r="H337" s="210">
        <v>61.840000000000003</v>
      </c>
      <c r="I337" s="211"/>
      <c r="J337" s="212">
        <f>ROUND(I337*H337,2)</f>
        <v>0</v>
      </c>
      <c r="K337" s="208" t="s">
        <v>140</v>
      </c>
      <c r="L337" s="46"/>
      <c r="M337" s="213" t="s">
        <v>19</v>
      </c>
      <c r="N337" s="214" t="s">
        <v>46</v>
      </c>
      <c r="O337" s="86"/>
      <c r="P337" s="215">
        <f>O337*H337</f>
        <v>0</v>
      </c>
      <c r="Q337" s="215">
        <v>0.0060000000000000001</v>
      </c>
      <c r="R337" s="215">
        <f>Q337*H337</f>
        <v>0.37104000000000004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280</v>
      </c>
      <c r="AT337" s="217" t="s">
        <v>136</v>
      </c>
      <c r="AU337" s="217" t="s">
        <v>85</v>
      </c>
      <c r="AY337" s="19" t="s">
        <v>133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83</v>
      </c>
      <c r="BK337" s="218">
        <f>ROUND(I337*H337,2)</f>
        <v>0</v>
      </c>
      <c r="BL337" s="19" t="s">
        <v>280</v>
      </c>
      <c r="BM337" s="217" t="s">
        <v>745</v>
      </c>
    </row>
    <row r="338" s="2" customFormat="1">
      <c r="A338" s="40"/>
      <c r="B338" s="41"/>
      <c r="C338" s="42"/>
      <c r="D338" s="219" t="s">
        <v>143</v>
      </c>
      <c r="E338" s="42"/>
      <c r="F338" s="220" t="s">
        <v>746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143</v>
      </c>
      <c r="AU338" s="19" t="s">
        <v>85</v>
      </c>
    </row>
    <row r="339" s="13" customFormat="1">
      <c r="A339" s="13"/>
      <c r="B339" s="230"/>
      <c r="C339" s="231"/>
      <c r="D339" s="224" t="s">
        <v>194</v>
      </c>
      <c r="E339" s="232" t="s">
        <v>19</v>
      </c>
      <c r="F339" s="233" t="s">
        <v>710</v>
      </c>
      <c r="G339" s="231"/>
      <c r="H339" s="234">
        <v>19.670000000000002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194</v>
      </c>
      <c r="AU339" s="240" t="s">
        <v>85</v>
      </c>
      <c r="AV339" s="13" t="s">
        <v>85</v>
      </c>
      <c r="AW339" s="13" t="s">
        <v>36</v>
      </c>
      <c r="AX339" s="13" t="s">
        <v>75</v>
      </c>
      <c r="AY339" s="240" t="s">
        <v>133</v>
      </c>
    </row>
    <row r="340" s="13" customFormat="1">
      <c r="A340" s="13"/>
      <c r="B340" s="230"/>
      <c r="C340" s="231"/>
      <c r="D340" s="224" t="s">
        <v>194</v>
      </c>
      <c r="E340" s="232" t="s">
        <v>19</v>
      </c>
      <c r="F340" s="233" t="s">
        <v>711</v>
      </c>
      <c r="G340" s="231"/>
      <c r="H340" s="234">
        <v>11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194</v>
      </c>
      <c r="AU340" s="240" t="s">
        <v>85</v>
      </c>
      <c r="AV340" s="13" t="s">
        <v>85</v>
      </c>
      <c r="AW340" s="13" t="s">
        <v>36</v>
      </c>
      <c r="AX340" s="13" t="s">
        <v>75</v>
      </c>
      <c r="AY340" s="240" t="s">
        <v>133</v>
      </c>
    </row>
    <row r="341" s="13" customFormat="1">
      <c r="A341" s="13"/>
      <c r="B341" s="230"/>
      <c r="C341" s="231"/>
      <c r="D341" s="224" t="s">
        <v>194</v>
      </c>
      <c r="E341" s="232" t="s">
        <v>19</v>
      </c>
      <c r="F341" s="233" t="s">
        <v>712</v>
      </c>
      <c r="G341" s="231"/>
      <c r="H341" s="234">
        <v>11.699999999999999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194</v>
      </c>
      <c r="AU341" s="240" t="s">
        <v>85</v>
      </c>
      <c r="AV341" s="13" t="s">
        <v>85</v>
      </c>
      <c r="AW341" s="13" t="s">
        <v>36</v>
      </c>
      <c r="AX341" s="13" t="s">
        <v>75</v>
      </c>
      <c r="AY341" s="240" t="s">
        <v>133</v>
      </c>
    </row>
    <row r="342" s="13" customFormat="1">
      <c r="A342" s="13"/>
      <c r="B342" s="230"/>
      <c r="C342" s="231"/>
      <c r="D342" s="224" t="s">
        <v>194</v>
      </c>
      <c r="E342" s="232" t="s">
        <v>19</v>
      </c>
      <c r="F342" s="233" t="s">
        <v>713</v>
      </c>
      <c r="G342" s="231"/>
      <c r="H342" s="234">
        <v>9.0999999999999996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194</v>
      </c>
      <c r="AU342" s="240" t="s">
        <v>85</v>
      </c>
      <c r="AV342" s="13" t="s">
        <v>85</v>
      </c>
      <c r="AW342" s="13" t="s">
        <v>36</v>
      </c>
      <c r="AX342" s="13" t="s">
        <v>75</v>
      </c>
      <c r="AY342" s="240" t="s">
        <v>133</v>
      </c>
    </row>
    <row r="343" s="13" customFormat="1">
      <c r="A343" s="13"/>
      <c r="B343" s="230"/>
      <c r="C343" s="231"/>
      <c r="D343" s="224" t="s">
        <v>194</v>
      </c>
      <c r="E343" s="232" t="s">
        <v>19</v>
      </c>
      <c r="F343" s="233" t="s">
        <v>714</v>
      </c>
      <c r="G343" s="231"/>
      <c r="H343" s="234">
        <v>10.369999999999999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194</v>
      </c>
      <c r="AU343" s="240" t="s">
        <v>85</v>
      </c>
      <c r="AV343" s="13" t="s">
        <v>85</v>
      </c>
      <c r="AW343" s="13" t="s">
        <v>36</v>
      </c>
      <c r="AX343" s="13" t="s">
        <v>75</v>
      </c>
      <c r="AY343" s="240" t="s">
        <v>133</v>
      </c>
    </row>
    <row r="344" s="14" customFormat="1">
      <c r="A344" s="14"/>
      <c r="B344" s="241"/>
      <c r="C344" s="242"/>
      <c r="D344" s="224" t="s">
        <v>194</v>
      </c>
      <c r="E344" s="243" t="s">
        <v>19</v>
      </c>
      <c r="F344" s="244" t="s">
        <v>208</v>
      </c>
      <c r="G344" s="242"/>
      <c r="H344" s="245">
        <v>61.840000000000003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194</v>
      </c>
      <c r="AU344" s="251" t="s">
        <v>85</v>
      </c>
      <c r="AV344" s="14" t="s">
        <v>159</v>
      </c>
      <c r="AW344" s="14" t="s">
        <v>36</v>
      </c>
      <c r="AX344" s="14" t="s">
        <v>83</v>
      </c>
      <c r="AY344" s="251" t="s">
        <v>133</v>
      </c>
    </row>
    <row r="345" s="2" customFormat="1" ht="24.15" customHeight="1">
      <c r="A345" s="40"/>
      <c r="B345" s="41"/>
      <c r="C345" s="252" t="s">
        <v>747</v>
      </c>
      <c r="D345" s="252" t="s">
        <v>321</v>
      </c>
      <c r="E345" s="253" t="s">
        <v>748</v>
      </c>
      <c r="F345" s="254" t="s">
        <v>749</v>
      </c>
      <c r="G345" s="255" t="s">
        <v>191</v>
      </c>
      <c r="H345" s="256">
        <v>64.932000000000002</v>
      </c>
      <c r="I345" s="257"/>
      <c r="J345" s="258">
        <f>ROUND(I345*H345,2)</f>
        <v>0</v>
      </c>
      <c r="K345" s="254" t="s">
        <v>19</v>
      </c>
      <c r="L345" s="259"/>
      <c r="M345" s="260" t="s">
        <v>19</v>
      </c>
      <c r="N345" s="261" t="s">
        <v>46</v>
      </c>
      <c r="O345" s="86"/>
      <c r="P345" s="215">
        <f>O345*H345</f>
        <v>0</v>
      </c>
      <c r="Q345" s="215">
        <v>0.016709999999999999</v>
      </c>
      <c r="R345" s="215">
        <f>Q345*H345</f>
        <v>1.0850137200000001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324</v>
      </c>
      <c r="AT345" s="217" t="s">
        <v>321</v>
      </c>
      <c r="AU345" s="217" t="s">
        <v>85</v>
      </c>
      <c r="AY345" s="19" t="s">
        <v>133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83</v>
      </c>
      <c r="BK345" s="218">
        <f>ROUND(I345*H345,2)</f>
        <v>0</v>
      </c>
      <c r="BL345" s="19" t="s">
        <v>280</v>
      </c>
      <c r="BM345" s="217" t="s">
        <v>750</v>
      </c>
    </row>
    <row r="346" s="13" customFormat="1">
      <c r="A346" s="13"/>
      <c r="B346" s="230"/>
      <c r="C346" s="231"/>
      <c r="D346" s="224" t="s">
        <v>194</v>
      </c>
      <c r="E346" s="231"/>
      <c r="F346" s="233" t="s">
        <v>751</v>
      </c>
      <c r="G346" s="231"/>
      <c r="H346" s="234">
        <v>64.932000000000002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194</v>
      </c>
      <c r="AU346" s="240" t="s">
        <v>85</v>
      </c>
      <c r="AV346" s="13" t="s">
        <v>85</v>
      </c>
      <c r="AW346" s="13" t="s">
        <v>4</v>
      </c>
      <c r="AX346" s="13" t="s">
        <v>83</v>
      </c>
      <c r="AY346" s="240" t="s">
        <v>133</v>
      </c>
    </row>
    <row r="347" s="2" customFormat="1" ht="33" customHeight="1">
      <c r="A347" s="40"/>
      <c r="B347" s="41"/>
      <c r="C347" s="206" t="s">
        <v>752</v>
      </c>
      <c r="D347" s="206" t="s">
        <v>136</v>
      </c>
      <c r="E347" s="207" t="s">
        <v>753</v>
      </c>
      <c r="F347" s="208" t="s">
        <v>754</v>
      </c>
      <c r="G347" s="209" t="s">
        <v>198</v>
      </c>
      <c r="H347" s="210">
        <v>3.7000000000000002</v>
      </c>
      <c r="I347" s="211"/>
      <c r="J347" s="212">
        <f>ROUND(I347*H347,2)</f>
        <v>0</v>
      </c>
      <c r="K347" s="208" t="s">
        <v>140</v>
      </c>
      <c r="L347" s="46"/>
      <c r="M347" s="213" t="s">
        <v>19</v>
      </c>
      <c r="N347" s="214" t="s">
        <v>46</v>
      </c>
      <c r="O347" s="86"/>
      <c r="P347" s="215">
        <f>O347*H347</f>
        <v>0</v>
      </c>
      <c r="Q347" s="215">
        <v>0.00020000000000000001</v>
      </c>
      <c r="R347" s="215">
        <f>Q347*H347</f>
        <v>0.0007400000000000001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280</v>
      </c>
      <c r="AT347" s="217" t="s">
        <v>136</v>
      </c>
      <c r="AU347" s="217" t="s">
        <v>85</v>
      </c>
      <c r="AY347" s="19" t="s">
        <v>133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83</v>
      </c>
      <c r="BK347" s="218">
        <f>ROUND(I347*H347,2)</f>
        <v>0</v>
      </c>
      <c r="BL347" s="19" t="s">
        <v>280</v>
      </c>
      <c r="BM347" s="217" t="s">
        <v>755</v>
      </c>
    </row>
    <row r="348" s="2" customFormat="1">
      <c r="A348" s="40"/>
      <c r="B348" s="41"/>
      <c r="C348" s="42"/>
      <c r="D348" s="219" t="s">
        <v>143</v>
      </c>
      <c r="E348" s="42"/>
      <c r="F348" s="220" t="s">
        <v>756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143</v>
      </c>
      <c r="AU348" s="19" t="s">
        <v>85</v>
      </c>
    </row>
    <row r="349" s="13" customFormat="1">
      <c r="A349" s="13"/>
      <c r="B349" s="230"/>
      <c r="C349" s="231"/>
      <c r="D349" s="224" t="s">
        <v>194</v>
      </c>
      <c r="E349" s="232" t="s">
        <v>19</v>
      </c>
      <c r="F349" s="233" t="s">
        <v>757</v>
      </c>
      <c r="G349" s="231"/>
      <c r="H349" s="234">
        <v>3.7000000000000002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194</v>
      </c>
      <c r="AU349" s="240" t="s">
        <v>85</v>
      </c>
      <c r="AV349" s="13" t="s">
        <v>85</v>
      </c>
      <c r="AW349" s="13" t="s">
        <v>36</v>
      </c>
      <c r="AX349" s="13" t="s">
        <v>83</v>
      </c>
      <c r="AY349" s="240" t="s">
        <v>133</v>
      </c>
    </row>
    <row r="350" s="2" customFormat="1" ht="16.5" customHeight="1">
      <c r="A350" s="40"/>
      <c r="B350" s="41"/>
      <c r="C350" s="252" t="s">
        <v>758</v>
      </c>
      <c r="D350" s="252" t="s">
        <v>321</v>
      </c>
      <c r="E350" s="253" t="s">
        <v>759</v>
      </c>
      <c r="F350" s="254" t="s">
        <v>760</v>
      </c>
      <c r="G350" s="255" t="s">
        <v>198</v>
      </c>
      <c r="H350" s="256">
        <v>3.8849999999999998</v>
      </c>
      <c r="I350" s="257"/>
      <c r="J350" s="258">
        <f>ROUND(I350*H350,2)</f>
        <v>0</v>
      </c>
      <c r="K350" s="254" t="s">
        <v>140</v>
      </c>
      <c r="L350" s="259"/>
      <c r="M350" s="260" t="s">
        <v>19</v>
      </c>
      <c r="N350" s="261" t="s">
        <v>46</v>
      </c>
      <c r="O350" s="86"/>
      <c r="P350" s="215">
        <f>O350*H350</f>
        <v>0</v>
      </c>
      <c r="Q350" s="215">
        <v>0.00012</v>
      </c>
      <c r="R350" s="215">
        <f>Q350*H350</f>
        <v>0.0004662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324</v>
      </c>
      <c r="AT350" s="217" t="s">
        <v>321</v>
      </c>
      <c r="AU350" s="217" t="s">
        <v>85</v>
      </c>
      <c r="AY350" s="19" t="s">
        <v>133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83</v>
      </c>
      <c r="BK350" s="218">
        <f>ROUND(I350*H350,2)</f>
        <v>0</v>
      </c>
      <c r="BL350" s="19" t="s">
        <v>280</v>
      </c>
      <c r="BM350" s="217" t="s">
        <v>761</v>
      </c>
    </row>
    <row r="351" s="13" customFormat="1">
      <c r="A351" s="13"/>
      <c r="B351" s="230"/>
      <c r="C351" s="231"/>
      <c r="D351" s="224" t="s">
        <v>194</v>
      </c>
      <c r="E351" s="231"/>
      <c r="F351" s="233" t="s">
        <v>762</v>
      </c>
      <c r="G351" s="231"/>
      <c r="H351" s="234">
        <v>3.8849999999999998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194</v>
      </c>
      <c r="AU351" s="240" t="s">
        <v>85</v>
      </c>
      <c r="AV351" s="13" t="s">
        <v>85</v>
      </c>
      <c r="AW351" s="13" t="s">
        <v>4</v>
      </c>
      <c r="AX351" s="13" t="s">
        <v>83</v>
      </c>
      <c r="AY351" s="240" t="s">
        <v>133</v>
      </c>
    </row>
    <row r="352" s="2" customFormat="1" ht="33" customHeight="1">
      <c r="A352" s="40"/>
      <c r="B352" s="41"/>
      <c r="C352" s="206" t="s">
        <v>763</v>
      </c>
      <c r="D352" s="206" t="s">
        <v>136</v>
      </c>
      <c r="E352" s="207" t="s">
        <v>764</v>
      </c>
      <c r="F352" s="208" t="s">
        <v>765</v>
      </c>
      <c r="G352" s="209" t="s">
        <v>198</v>
      </c>
      <c r="H352" s="210">
        <v>74.549999999999997</v>
      </c>
      <c r="I352" s="211"/>
      <c r="J352" s="212">
        <f>ROUND(I352*H352,2)</f>
        <v>0</v>
      </c>
      <c r="K352" s="208" t="s">
        <v>140</v>
      </c>
      <c r="L352" s="46"/>
      <c r="M352" s="213" t="s">
        <v>19</v>
      </c>
      <c r="N352" s="214" t="s">
        <v>46</v>
      </c>
      <c r="O352" s="86"/>
      <c r="P352" s="215">
        <f>O352*H352</f>
        <v>0</v>
      </c>
      <c r="Q352" s="215">
        <v>0.00018000000000000001</v>
      </c>
      <c r="R352" s="215">
        <f>Q352*H352</f>
        <v>0.013419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280</v>
      </c>
      <c r="AT352" s="217" t="s">
        <v>136</v>
      </c>
      <c r="AU352" s="217" t="s">
        <v>85</v>
      </c>
      <c r="AY352" s="19" t="s">
        <v>133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83</v>
      </c>
      <c r="BK352" s="218">
        <f>ROUND(I352*H352,2)</f>
        <v>0</v>
      </c>
      <c r="BL352" s="19" t="s">
        <v>280</v>
      </c>
      <c r="BM352" s="217" t="s">
        <v>766</v>
      </c>
    </row>
    <row r="353" s="2" customFormat="1">
      <c r="A353" s="40"/>
      <c r="B353" s="41"/>
      <c r="C353" s="42"/>
      <c r="D353" s="219" t="s">
        <v>143</v>
      </c>
      <c r="E353" s="42"/>
      <c r="F353" s="220" t="s">
        <v>767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143</v>
      </c>
      <c r="AU353" s="19" t="s">
        <v>85</v>
      </c>
    </row>
    <row r="354" s="13" customFormat="1">
      <c r="A354" s="13"/>
      <c r="B354" s="230"/>
      <c r="C354" s="231"/>
      <c r="D354" s="224" t="s">
        <v>194</v>
      </c>
      <c r="E354" s="232" t="s">
        <v>19</v>
      </c>
      <c r="F354" s="233" t="s">
        <v>768</v>
      </c>
      <c r="G354" s="231"/>
      <c r="H354" s="234">
        <v>13.65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194</v>
      </c>
      <c r="AU354" s="240" t="s">
        <v>85</v>
      </c>
      <c r="AV354" s="13" t="s">
        <v>85</v>
      </c>
      <c r="AW354" s="13" t="s">
        <v>36</v>
      </c>
      <c r="AX354" s="13" t="s">
        <v>75</v>
      </c>
      <c r="AY354" s="240" t="s">
        <v>133</v>
      </c>
    </row>
    <row r="355" s="13" customFormat="1">
      <c r="A355" s="13"/>
      <c r="B355" s="230"/>
      <c r="C355" s="231"/>
      <c r="D355" s="224" t="s">
        <v>194</v>
      </c>
      <c r="E355" s="232" t="s">
        <v>19</v>
      </c>
      <c r="F355" s="233" t="s">
        <v>769</v>
      </c>
      <c r="G355" s="231"/>
      <c r="H355" s="234">
        <v>17.5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194</v>
      </c>
      <c r="AU355" s="240" t="s">
        <v>85</v>
      </c>
      <c r="AV355" s="13" t="s">
        <v>85</v>
      </c>
      <c r="AW355" s="13" t="s">
        <v>36</v>
      </c>
      <c r="AX355" s="13" t="s">
        <v>75</v>
      </c>
      <c r="AY355" s="240" t="s">
        <v>133</v>
      </c>
    </row>
    <row r="356" s="13" customFormat="1">
      <c r="A356" s="13"/>
      <c r="B356" s="230"/>
      <c r="C356" s="231"/>
      <c r="D356" s="224" t="s">
        <v>194</v>
      </c>
      <c r="E356" s="232" t="s">
        <v>19</v>
      </c>
      <c r="F356" s="233" t="s">
        <v>770</v>
      </c>
      <c r="G356" s="231"/>
      <c r="H356" s="234">
        <v>9.8499999999999996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194</v>
      </c>
      <c r="AU356" s="240" t="s">
        <v>85</v>
      </c>
      <c r="AV356" s="13" t="s">
        <v>85</v>
      </c>
      <c r="AW356" s="13" t="s">
        <v>36</v>
      </c>
      <c r="AX356" s="13" t="s">
        <v>75</v>
      </c>
      <c r="AY356" s="240" t="s">
        <v>133</v>
      </c>
    </row>
    <row r="357" s="13" customFormat="1">
      <c r="A357" s="13"/>
      <c r="B357" s="230"/>
      <c r="C357" s="231"/>
      <c r="D357" s="224" t="s">
        <v>194</v>
      </c>
      <c r="E357" s="232" t="s">
        <v>19</v>
      </c>
      <c r="F357" s="233" t="s">
        <v>771</v>
      </c>
      <c r="G357" s="231"/>
      <c r="H357" s="234">
        <v>20.550000000000001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194</v>
      </c>
      <c r="AU357" s="240" t="s">
        <v>85</v>
      </c>
      <c r="AV357" s="13" t="s">
        <v>85</v>
      </c>
      <c r="AW357" s="13" t="s">
        <v>36</v>
      </c>
      <c r="AX357" s="13" t="s">
        <v>75</v>
      </c>
      <c r="AY357" s="240" t="s">
        <v>133</v>
      </c>
    </row>
    <row r="358" s="13" customFormat="1">
      <c r="A358" s="13"/>
      <c r="B358" s="230"/>
      <c r="C358" s="231"/>
      <c r="D358" s="224" t="s">
        <v>194</v>
      </c>
      <c r="E358" s="232" t="s">
        <v>19</v>
      </c>
      <c r="F358" s="233" t="s">
        <v>772</v>
      </c>
      <c r="G358" s="231"/>
      <c r="H358" s="234">
        <v>13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194</v>
      </c>
      <c r="AU358" s="240" t="s">
        <v>85</v>
      </c>
      <c r="AV358" s="13" t="s">
        <v>85</v>
      </c>
      <c r="AW358" s="13" t="s">
        <v>36</v>
      </c>
      <c r="AX358" s="13" t="s">
        <v>75</v>
      </c>
      <c r="AY358" s="240" t="s">
        <v>133</v>
      </c>
    </row>
    <row r="359" s="14" customFormat="1">
      <c r="A359" s="14"/>
      <c r="B359" s="241"/>
      <c r="C359" s="242"/>
      <c r="D359" s="224" t="s">
        <v>194</v>
      </c>
      <c r="E359" s="243" t="s">
        <v>19</v>
      </c>
      <c r="F359" s="244" t="s">
        <v>208</v>
      </c>
      <c r="G359" s="242"/>
      <c r="H359" s="245">
        <v>74.549999999999997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194</v>
      </c>
      <c r="AU359" s="251" t="s">
        <v>85</v>
      </c>
      <c r="AV359" s="14" t="s">
        <v>159</v>
      </c>
      <c r="AW359" s="14" t="s">
        <v>36</v>
      </c>
      <c r="AX359" s="14" t="s">
        <v>83</v>
      </c>
      <c r="AY359" s="251" t="s">
        <v>133</v>
      </c>
    </row>
    <row r="360" s="2" customFormat="1" ht="16.5" customHeight="1">
      <c r="A360" s="40"/>
      <c r="B360" s="41"/>
      <c r="C360" s="252" t="s">
        <v>773</v>
      </c>
      <c r="D360" s="252" t="s">
        <v>321</v>
      </c>
      <c r="E360" s="253" t="s">
        <v>759</v>
      </c>
      <c r="F360" s="254" t="s">
        <v>760</v>
      </c>
      <c r="G360" s="255" t="s">
        <v>198</v>
      </c>
      <c r="H360" s="256">
        <v>78.278000000000006</v>
      </c>
      <c r="I360" s="257"/>
      <c r="J360" s="258">
        <f>ROUND(I360*H360,2)</f>
        <v>0</v>
      </c>
      <c r="K360" s="254" t="s">
        <v>140</v>
      </c>
      <c r="L360" s="259"/>
      <c r="M360" s="260" t="s">
        <v>19</v>
      </c>
      <c r="N360" s="261" t="s">
        <v>46</v>
      </c>
      <c r="O360" s="86"/>
      <c r="P360" s="215">
        <f>O360*H360</f>
        <v>0</v>
      </c>
      <c r="Q360" s="215">
        <v>0.00012</v>
      </c>
      <c r="R360" s="215">
        <f>Q360*H360</f>
        <v>0.0093933600000000016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324</v>
      </c>
      <c r="AT360" s="217" t="s">
        <v>321</v>
      </c>
      <c r="AU360" s="217" t="s">
        <v>85</v>
      </c>
      <c r="AY360" s="19" t="s">
        <v>133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83</v>
      </c>
      <c r="BK360" s="218">
        <f>ROUND(I360*H360,2)</f>
        <v>0</v>
      </c>
      <c r="BL360" s="19" t="s">
        <v>280</v>
      </c>
      <c r="BM360" s="217" t="s">
        <v>774</v>
      </c>
    </row>
    <row r="361" s="13" customFormat="1">
      <c r="A361" s="13"/>
      <c r="B361" s="230"/>
      <c r="C361" s="231"/>
      <c r="D361" s="224" t="s">
        <v>194</v>
      </c>
      <c r="E361" s="231"/>
      <c r="F361" s="233" t="s">
        <v>775</v>
      </c>
      <c r="G361" s="231"/>
      <c r="H361" s="234">
        <v>78.278000000000006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194</v>
      </c>
      <c r="AU361" s="240" t="s">
        <v>85</v>
      </c>
      <c r="AV361" s="13" t="s">
        <v>85</v>
      </c>
      <c r="AW361" s="13" t="s">
        <v>4</v>
      </c>
      <c r="AX361" s="13" t="s">
        <v>83</v>
      </c>
      <c r="AY361" s="240" t="s">
        <v>133</v>
      </c>
    </row>
    <row r="362" s="2" customFormat="1" ht="24.15" customHeight="1">
      <c r="A362" s="40"/>
      <c r="B362" s="41"/>
      <c r="C362" s="206" t="s">
        <v>776</v>
      </c>
      <c r="D362" s="206" t="s">
        <v>136</v>
      </c>
      <c r="E362" s="207" t="s">
        <v>777</v>
      </c>
      <c r="F362" s="208" t="s">
        <v>778</v>
      </c>
      <c r="G362" s="209" t="s">
        <v>301</v>
      </c>
      <c r="H362" s="210">
        <v>9</v>
      </c>
      <c r="I362" s="211"/>
      <c r="J362" s="212">
        <f>ROUND(I362*H362,2)</f>
        <v>0</v>
      </c>
      <c r="K362" s="208" t="s">
        <v>140</v>
      </c>
      <c r="L362" s="46"/>
      <c r="M362" s="213" t="s">
        <v>19</v>
      </c>
      <c r="N362" s="214" t="s">
        <v>46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280</v>
      </c>
      <c r="AT362" s="217" t="s">
        <v>136</v>
      </c>
      <c r="AU362" s="217" t="s">
        <v>85</v>
      </c>
      <c r="AY362" s="19" t="s">
        <v>133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83</v>
      </c>
      <c r="BK362" s="218">
        <f>ROUND(I362*H362,2)</f>
        <v>0</v>
      </c>
      <c r="BL362" s="19" t="s">
        <v>280</v>
      </c>
      <c r="BM362" s="217" t="s">
        <v>779</v>
      </c>
    </row>
    <row r="363" s="2" customFormat="1">
      <c r="A363" s="40"/>
      <c r="B363" s="41"/>
      <c r="C363" s="42"/>
      <c r="D363" s="219" t="s">
        <v>143</v>
      </c>
      <c r="E363" s="42"/>
      <c r="F363" s="220" t="s">
        <v>780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143</v>
      </c>
      <c r="AU363" s="19" t="s">
        <v>85</v>
      </c>
    </row>
    <row r="364" s="13" customFormat="1">
      <c r="A364" s="13"/>
      <c r="B364" s="230"/>
      <c r="C364" s="231"/>
      <c r="D364" s="224" t="s">
        <v>194</v>
      </c>
      <c r="E364" s="232" t="s">
        <v>19</v>
      </c>
      <c r="F364" s="233" t="s">
        <v>781</v>
      </c>
      <c r="G364" s="231"/>
      <c r="H364" s="234">
        <v>3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194</v>
      </c>
      <c r="AU364" s="240" t="s">
        <v>85</v>
      </c>
      <c r="AV364" s="13" t="s">
        <v>85</v>
      </c>
      <c r="AW364" s="13" t="s">
        <v>36</v>
      </c>
      <c r="AX364" s="13" t="s">
        <v>75</v>
      </c>
      <c r="AY364" s="240" t="s">
        <v>133</v>
      </c>
    </row>
    <row r="365" s="13" customFormat="1">
      <c r="A365" s="13"/>
      <c r="B365" s="230"/>
      <c r="C365" s="231"/>
      <c r="D365" s="224" t="s">
        <v>194</v>
      </c>
      <c r="E365" s="232" t="s">
        <v>19</v>
      </c>
      <c r="F365" s="233" t="s">
        <v>782</v>
      </c>
      <c r="G365" s="231"/>
      <c r="H365" s="234">
        <v>2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194</v>
      </c>
      <c r="AU365" s="240" t="s">
        <v>85</v>
      </c>
      <c r="AV365" s="13" t="s">
        <v>85</v>
      </c>
      <c r="AW365" s="13" t="s">
        <v>36</v>
      </c>
      <c r="AX365" s="13" t="s">
        <v>75</v>
      </c>
      <c r="AY365" s="240" t="s">
        <v>133</v>
      </c>
    </row>
    <row r="366" s="13" customFormat="1">
      <c r="A366" s="13"/>
      <c r="B366" s="230"/>
      <c r="C366" s="231"/>
      <c r="D366" s="224" t="s">
        <v>194</v>
      </c>
      <c r="E366" s="232" t="s">
        <v>19</v>
      </c>
      <c r="F366" s="233" t="s">
        <v>783</v>
      </c>
      <c r="G366" s="231"/>
      <c r="H366" s="234">
        <v>4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194</v>
      </c>
      <c r="AU366" s="240" t="s">
        <v>85</v>
      </c>
      <c r="AV366" s="13" t="s">
        <v>85</v>
      </c>
      <c r="AW366" s="13" t="s">
        <v>36</v>
      </c>
      <c r="AX366" s="13" t="s">
        <v>75</v>
      </c>
      <c r="AY366" s="240" t="s">
        <v>133</v>
      </c>
    </row>
    <row r="367" s="14" customFormat="1">
      <c r="A367" s="14"/>
      <c r="B367" s="241"/>
      <c r="C367" s="242"/>
      <c r="D367" s="224" t="s">
        <v>194</v>
      </c>
      <c r="E367" s="243" t="s">
        <v>19</v>
      </c>
      <c r="F367" s="244" t="s">
        <v>208</v>
      </c>
      <c r="G367" s="242"/>
      <c r="H367" s="245">
        <v>9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194</v>
      </c>
      <c r="AU367" s="251" t="s">
        <v>85</v>
      </c>
      <c r="AV367" s="14" t="s">
        <v>159</v>
      </c>
      <c r="AW367" s="14" t="s">
        <v>36</v>
      </c>
      <c r="AX367" s="14" t="s">
        <v>83</v>
      </c>
      <c r="AY367" s="251" t="s">
        <v>133</v>
      </c>
    </row>
    <row r="368" s="2" customFormat="1" ht="24.15" customHeight="1">
      <c r="A368" s="40"/>
      <c r="B368" s="41"/>
      <c r="C368" s="206" t="s">
        <v>784</v>
      </c>
      <c r="D368" s="206" t="s">
        <v>136</v>
      </c>
      <c r="E368" s="207" t="s">
        <v>785</v>
      </c>
      <c r="F368" s="208" t="s">
        <v>786</v>
      </c>
      <c r="G368" s="209" t="s">
        <v>301</v>
      </c>
      <c r="H368" s="210">
        <v>8</v>
      </c>
      <c r="I368" s="211"/>
      <c r="J368" s="212">
        <f>ROUND(I368*H368,2)</f>
        <v>0</v>
      </c>
      <c r="K368" s="208" t="s">
        <v>140</v>
      </c>
      <c r="L368" s="46"/>
      <c r="M368" s="213" t="s">
        <v>19</v>
      </c>
      <c r="N368" s="214" t="s">
        <v>46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280</v>
      </c>
      <c r="AT368" s="217" t="s">
        <v>136</v>
      </c>
      <c r="AU368" s="217" t="s">
        <v>85</v>
      </c>
      <c r="AY368" s="19" t="s">
        <v>133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83</v>
      </c>
      <c r="BK368" s="218">
        <f>ROUND(I368*H368,2)</f>
        <v>0</v>
      </c>
      <c r="BL368" s="19" t="s">
        <v>280</v>
      </c>
      <c r="BM368" s="217" t="s">
        <v>787</v>
      </c>
    </row>
    <row r="369" s="2" customFormat="1">
      <c r="A369" s="40"/>
      <c r="B369" s="41"/>
      <c r="C369" s="42"/>
      <c r="D369" s="219" t="s">
        <v>143</v>
      </c>
      <c r="E369" s="42"/>
      <c r="F369" s="220" t="s">
        <v>788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143</v>
      </c>
      <c r="AU369" s="19" t="s">
        <v>85</v>
      </c>
    </row>
    <row r="370" s="13" customFormat="1">
      <c r="A370" s="13"/>
      <c r="B370" s="230"/>
      <c r="C370" s="231"/>
      <c r="D370" s="224" t="s">
        <v>194</v>
      </c>
      <c r="E370" s="232" t="s">
        <v>19</v>
      </c>
      <c r="F370" s="233" t="s">
        <v>781</v>
      </c>
      <c r="G370" s="231"/>
      <c r="H370" s="234">
        <v>3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194</v>
      </c>
      <c r="AU370" s="240" t="s">
        <v>85</v>
      </c>
      <c r="AV370" s="13" t="s">
        <v>85</v>
      </c>
      <c r="AW370" s="13" t="s">
        <v>36</v>
      </c>
      <c r="AX370" s="13" t="s">
        <v>75</v>
      </c>
      <c r="AY370" s="240" t="s">
        <v>133</v>
      </c>
    </row>
    <row r="371" s="13" customFormat="1">
      <c r="A371" s="13"/>
      <c r="B371" s="230"/>
      <c r="C371" s="231"/>
      <c r="D371" s="224" t="s">
        <v>194</v>
      </c>
      <c r="E371" s="232" t="s">
        <v>19</v>
      </c>
      <c r="F371" s="233" t="s">
        <v>789</v>
      </c>
      <c r="G371" s="231"/>
      <c r="H371" s="234">
        <v>3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194</v>
      </c>
      <c r="AU371" s="240" t="s">
        <v>85</v>
      </c>
      <c r="AV371" s="13" t="s">
        <v>85</v>
      </c>
      <c r="AW371" s="13" t="s">
        <v>36</v>
      </c>
      <c r="AX371" s="13" t="s">
        <v>75</v>
      </c>
      <c r="AY371" s="240" t="s">
        <v>133</v>
      </c>
    </row>
    <row r="372" s="13" customFormat="1">
      <c r="A372" s="13"/>
      <c r="B372" s="230"/>
      <c r="C372" s="231"/>
      <c r="D372" s="224" t="s">
        <v>194</v>
      </c>
      <c r="E372" s="232" t="s">
        <v>19</v>
      </c>
      <c r="F372" s="233" t="s">
        <v>790</v>
      </c>
      <c r="G372" s="231"/>
      <c r="H372" s="234">
        <v>2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194</v>
      </c>
      <c r="AU372" s="240" t="s">
        <v>85</v>
      </c>
      <c r="AV372" s="13" t="s">
        <v>85</v>
      </c>
      <c r="AW372" s="13" t="s">
        <v>36</v>
      </c>
      <c r="AX372" s="13" t="s">
        <v>75</v>
      </c>
      <c r="AY372" s="240" t="s">
        <v>133</v>
      </c>
    </row>
    <row r="373" s="14" customFormat="1">
      <c r="A373" s="14"/>
      <c r="B373" s="241"/>
      <c r="C373" s="242"/>
      <c r="D373" s="224" t="s">
        <v>194</v>
      </c>
      <c r="E373" s="243" t="s">
        <v>19</v>
      </c>
      <c r="F373" s="244" t="s">
        <v>208</v>
      </c>
      <c r="G373" s="242"/>
      <c r="H373" s="245">
        <v>8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194</v>
      </c>
      <c r="AU373" s="251" t="s">
        <v>85</v>
      </c>
      <c r="AV373" s="14" t="s">
        <v>159</v>
      </c>
      <c r="AW373" s="14" t="s">
        <v>36</v>
      </c>
      <c r="AX373" s="14" t="s">
        <v>83</v>
      </c>
      <c r="AY373" s="251" t="s">
        <v>133</v>
      </c>
    </row>
    <row r="374" s="2" customFormat="1" ht="24.15" customHeight="1">
      <c r="A374" s="40"/>
      <c r="B374" s="41"/>
      <c r="C374" s="206" t="s">
        <v>791</v>
      </c>
      <c r="D374" s="206" t="s">
        <v>136</v>
      </c>
      <c r="E374" s="207" t="s">
        <v>792</v>
      </c>
      <c r="F374" s="208" t="s">
        <v>793</v>
      </c>
      <c r="G374" s="209" t="s">
        <v>301</v>
      </c>
      <c r="H374" s="210">
        <v>13</v>
      </c>
      <c r="I374" s="211"/>
      <c r="J374" s="212">
        <f>ROUND(I374*H374,2)</f>
        <v>0</v>
      </c>
      <c r="K374" s="208" t="s">
        <v>140</v>
      </c>
      <c r="L374" s="46"/>
      <c r="M374" s="213" t="s">
        <v>19</v>
      </c>
      <c r="N374" s="214" t="s">
        <v>46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280</v>
      </c>
      <c r="AT374" s="217" t="s">
        <v>136</v>
      </c>
      <c r="AU374" s="217" t="s">
        <v>85</v>
      </c>
      <c r="AY374" s="19" t="s">
        <v>133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83</v>
      </c>
      <c r="BK374" s="218">
        <f>ROUND(I374*H374,2)</f>
        <v>0</v>
      </c>
      <c r="BL374" s="19" t="s">
        <v>280</v>
      </c>
      <c r="BM374" s="217" t="s">
        <v>794</v>
      </c>
    </row>
    <row r="375" s="2" customFormat="1">
      <c r="A375" s="40"/>
      <c r="B375" s="41"/>
      <c r="C375" s="42"/>
      <c r="D375" s="219" t="s">
        <v>143</v>
      </c>
      <c r="E375" s="42"/>
      <c r="F375" s="220" t="s">
        <v>795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143</v>
      </c>
      <c r="AU375" s="19" t="s">
        <v>85</v>
      </c>
    </row>
    <row r="376" s="13" customFormat="1">
      <c r="A376" s="13"/>
      <c r="B376" s="230"/>
      <c r="C376" s="231"/>
      <c r="D376" s="224" t="s">
        <v>194</v>
      </c>
      <c r="E376" s="232" t="s">
        <v>19</v>
      </c>
      <c r="F376" s="233" t="s">
        <v>789</v>
      </c>
      <c r="G376" s="231"/>
      <c r="H376" s="234">
        <v>3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194</v>
      </c>
      <c r="AU376" s="240" t="s">
        <v>85</v>
      </c>
      <c r="AV376" s="13" t="s">
        <v>85</v>
      </c>
      <c r="AW376" s="13" t="s">
        <v>36</v>
      </c>
      <c r="AX376" s="13" t="s">
        <v>75</v>
      </c>
      <c r="AY376" s="240" t="s">
        <v>133</v>
      </c>
    </row>
    <row r="377" s="13" customFormat="1">
      <c r="A377" s="13"/>
      <c r="B377" s="230"/>
      <c r="C377" s="231"/>
      <c r="D377" s="224" t="s">
        <v>194</v>
      </c>
      <c r="E377" s="232" t="s">
        <v>19</v>
      </c>
      <c r="F377" s="233" t="s">
        <v>796</v>
      </c>
      <c r="G377" s="231"/>
      <c r="H377" s="234">
        <v>10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194</v>
      </c>
      <c r="AU377" s="240" t="s">
        <v>85</v>
      </c>
      <c r="AV377" s="13" t="s">
        <v>85</v>
      </c>
      <c r="AW377" s="13" t="s">
        <v>36</v>
      </c>
      <c r="AX377" s="13" t="s">
        <v>75</v>
      </c>
      <c r="AY377" s="240" t="s">
        <v>133</v>
      </c>
    </row>
    <row r="378" s="14" customFormat="1">
      <c r="A378" s="14"/>
      <c r="B378" s="241"/>
      <c r="C378" s="242"/>
      <c r="D378" s="224" t="s">
        <v>194</v>
      </c>
      <c r="E378" s="243" t="s">
        <v>19</v>
      </c>
      <c r="F378" s="244" t="s">
        <v>208</v>
      </c>
      <c r="G378" s="242"/>
      <c r="H378" s="245">
        <v>13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194</v>
      </c>
      <c r="AU378" s="251" t="s">
        <v>85</v>
      </c>
      <c r="AV378" s="14" t="s">
        <v>159</v>
      </c>
      <c r="AW378" s="14" t="s">
        <v>36</v>
      </c>
      <c r="AX378" s="14" t="s">
        <v>83</v>
      </c>
      <c r="AY378" s="251" t="s">
        <v>133</v>
      </c>
    </row>
    <row r="379" s="2" customFormat="1" ht="24.15" customHeight="1">
      <c r="A379" s="40"/>
      <c r="B379" s="41"/>
      <c r="C379" s="206" t="s">
        <v>797</v>
      </c>
      <c r="D379" s="206" t="s">
        <v>136</v>
      </c>
      <c r="E379" s="207" t="s">
        <v>798</v>
      </c>
      <c r="F379" s="208" t="s">
        <v>799</v>
      </c>
      <c r="G379" s="209" t="s">
        <v>191</v>
      </c>
      <c r="H379" s="210">
        <v>61.840000000000003</v>
      </c>
      <c r="I379" s="211"/>
      <c r="J379" s="212">
        <f>ROUND(I379*H379,2)</f>
        <v>0</v>
      </c>
      <c r="K379" s="208" t="s">
        <v>140</v>
      </c>
      <c r="L379" s="46"/>
      <c r="M379" s="213" t="s">
        <v>19</v>
      </c>
      <c r="N379" s="214" t="s">
        <v>46</v>
      </c>
      <c r="O379" s="86"/>
      <c r="P379" s="215">
        <f>O379*H379</f>
        <v>0</v>
      </c>
      <c r="Q379" s="215">
        <v>5.0000000000000002E-05</v>
      </c>
      <c r="R379" s="215">
        <f>Q379*H379</f>
        <v>0.0030920000000000001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280</v>
      </c>
      <c r="AT379" s="217" t="s">
        <v>136</v>
      </c>
      <c r="AU379" s="217" t="s">
        <v>85</v>
      </c>
      <c r="AY379" s="19" t="s">
        <v>133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83</v>
      </c>
      <c r="BK379" s="218">
        <f>ROUND(I379*H379,2)</f>
        <v>0</v>
      </c>
      <c r="BL379" s="19" t="s">
        <v>280</v>
      </c>
      <c r="BM379" s="217" t="s">
        <v>800</v>
      </c>
    </row>
    <row r="380" s="2" customFormat="1">
      <c r="A380" s="40"/>
      <c r="B380" s="41"/>
      <c r="C380" s="42"/>
      <c r="D380" s="219" t="s">
        <v>143</v>
      </c>
      <c r="E380" s="42"/>
      <c r="F380" s="220" t="s">
        <v>801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143</v>
      </c>
      <c r="AU380" s="19" t="s">
        <v>85</v>
      </c>
    </row>
    <row r="381" s="2" customFormat="1" ht="49.05" customHeight="1">
      <c r="A381" s="40"/>
      <c r="B381" s="41"/>
      <c r="C381" s="206" t="s">
        <v>802</v>
      </c>
      <c r="D381" s="206" t="s">
        <v>136</v>
      </c>
      <c r="E381" s="207" t="s">
        <v>803</v>
      </c>
      <c r="F381" s="208" t="s">
        <v>804</v>
      </c>
      <c r="G381" s="209" t="s">
        <v>241</v>
      </c>
      <c r="H381" s="210">
        <v>1.524</v>
      </c>
      <c r="I381" s="211"/>
      <c r="J381" s="212">
        <f>ROUND(I381*H381,2)</f>
        <v>0</v>
      </c>
      <c r="K381" s="208" t="s">
        <v>140</v>
      </c>
      <c r="L381" s="46"/>
      <c r="M381" s="213" t="s">
        <v>19</v>
      </c>
      <c r="N381" s="214" t="s">
        <v>46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280</v>
      </c>
      <c r="AT381" s="217" t="s">
        <v>136</v>
      </c>
      <c r="AU381" s="217" t="s">
        <v>85</v>
      </c>
      <c r="AY381" s="19" t="s">
        <v>133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83</v>
      </c>
      <c r="BK381" s="218">
        <f>ROUND(I381*H381,2)</f>
        <v>0</v>
      </c>
      <c r="BL381" s="19" t="s">
        <v>280</v>
      </c>
      <c r="BM381" s="217" t="s">
        <v>805</v>
      </c>
    </row>
    <row r="382" s="2" customFormat="1">
      <c r="A382" s="40"/>
      <c r="B382" s="41"/>
      <c r="C382" s="42"/>
      <c r="D382" s="219" t="s">
        <v>143</v>
      </c>
      <c r="E382" s="42"/>
      <c r="F382" s="220" t="s">
        <v>806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143</v>
      </c>
      <c r="AU382" s="19" t="s">
        <v>85</v>
      </c>
    </row>
    <row r="383" s="12" customFormat="1" ht="22.8" customHeight="1">
      <c r="A383" s="12"/>
      <c r="B383" s="190"/>
      <c r="C383" s="191"/>
      <c r="D383" s="192" t="s">
        <v>74</v>
      </c>
      <c r="E383" s="204" t="s">
        <v>807</v>
      </c>
      <c r="F383" s="204" t="s">
        <v>808</v>
      </c>
      <c r="G383" s="191"/>
      <c r="H383" s="191"/>
      <c r="I383" s="194"/>
      <c r="J383" s="205">
        <f>BK383</f>
        <v>0</v>
      </c>
      <c r="K383" s="191"/>
      <c r="L383" s="196"/>
      <c r="M383" s="197"/>
      <c r="N383" s="198"/>
      <c r="O383" s="198"/>
      <c r="P383" s="199">
        <f>SUM(P384:P408)</f>
        <v>0</v>
      </c>
      <c r="Q383" s="198"/>
      <c r="R383" s="199">
        <f>SUM(R384:R408)</f>
        <v>0.050796079999999993</v>
      </c>
      <c r="S383" s="198"/>
      <c r="T383" s="200">
        <f>SUM(T384:T408)</f>
        <v>0.0095331199999999991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1" t="s">
        <v>85</v>
      </c>
      <c r="AT383" s="202" t="s">
        <v>74</v>
      </c>
      <c r="AU383" s="202" t="s">
        <v>83</v>
      </c>
      <c r="AY383" s="201" t="s">
        <v>133</v>
      </c>
      <c r="BK383" s="203">
        <f>SUM(BK384:BK408)</f>
        <v>0</v>
      </c>
    </row>
    <row r="384" s="2" customFormat="1" ht="24.15" customHeight="1">
      <c r="A384" s="40"/>
      <c r="B384" s="41"/>
      <c r="C384" s="206" t="s">
        <v>809</v>
      </c>
      <c r="D384" s="206" t="s">
        <v>136</v>
      </c>
      <c r="E384" s="207" t="s">
        <v>810</v>
      </c>
      <c r="F384" s="208" t="s">
        <v>811</v>
      </c>
      <c r="G384" s="209" t="s">
        <v>191</v>
      </c>
      <c r="H384" s="210">
        <v>47.723999999999997</v>
      </c>
      <c r="I384" s="211"/>
      <c r="J384" s="212">
        <f>ROUND(I384*H384,2)</f>
        <v>0</v>
      </c>
      <c r="K384" s="208" t="s">
        <v>140</v>
      </c>
      <c r="L384" s="46"/>
      <c r="M384" s="213" t="s">
        <v>19</v>
      </c>
      <c r="N384" s="214" t="s">
        <v>46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280</v>
      </c>
      <c r="AT384" s="217" t="s">
        <v>136</v>
      </c>
      <c r="AU384" s="217" t="s">
        <v>85</v>
      </c>
      <c r="AY384" s="19" t="s">
        <v>133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83</v>
      </c>
      <c r="BK384" s="218">
        <f>ROUND(I384*H384,2)</f>
        <v>0</v>
      </c>
      <c r="BL384" s="19" t="s">
        <v>280</v>
      </c>
      <c r="BM384" s="217" t="s">
        <v>812</v>
      </c>
    </row>
    <row r="385" s="2" customFormat="1">
      <c r="A385" s="40"/>
      <c r="B385" s="41"/>
      <c r="C385" s="42"/>
      <c r="D385" s="219" t="s">
        <v>143</v>
      </c>
      <c r="E385" s="42"/>
      <c r="F385" s="220" t="s">
        <v>813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143</v>
      </c>
      <c r="AU385" s="19" t="s">
        <v>85</v>
      </c>
    </row>
    <row r="386" s="2" customFormat="1" ht="16.5" customHeight="1">
      <c r="A386" s="40"/>
      <c r="B386" s="41"/>
      <c r="C386" s="206" t="s">
        <v>814</v>
      </c>
      <c r="D386" s="206" t="s">
        <v>136</v>
      </c>
      <c r="E386" s="207" t="s">
        <v>815</v>
      </c>
      <c r="F386" s="208" t="s">
        <v>816</v>
      </c>
      <c r="G386" s="209" t="s">
        <v>191</v>
      </c>
      <c r="H386" s="210">
        <v>30.751999999999999</v>
      </c>
      <c r="I386" s="211"/>
      <c r="J386" s="212">
        <f>ROUND(I386*H386,2)</f>
        <v>0</v>
      </c>
      <c r="K386" s="208" t="s">
        <v>140</v>
      </c>
      <c r="L386" s="46"/>
      <c r="M386" s="213" t="s">
        <v>19</v>
      </c>
      <c r="N386" s="214" t="s">
        <v>46</v>
      </c>
      <c r="O386" s="86"/>
      <c r="P386" s="215">
        <f>O386*H386</f>
        <v>0</v>
      </c>
      <c r="Q386" s="215">
        <v>0.001</v>
      </c>
      <c r="R386" s="215">
        <f>Q386*H386</f>
        <v>0.030751999999999998</v>
      </c>
      <c r="S386" s="215">
        <v>0.00031</v>
      </c>
      <c r="T386" s="216">
        <f>S386*H386</f>
        <v>0.0095331199999999991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280</v>
      </c>
      <c r="AT386" s="217" t="s">
        <v>136</v>
      </c>
      <c r="AU386" s="217" t="s">
        <v>85</v>
      </c>
      <c r="AY386" s="19" t="s">
        <v>133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83</v>
      </c>
      <c r="BK386" s="218">
        <f>ROUND(I386*H386,2)</f>
        <v>0</v>
      </c>
      <c r="BL386" s="19" t="s">
        <v>280</v>
      </c>
      <c r="BM386" s="217" t="s">
        <v>817</v>
      </c>
    </row>
    <row r="387" s="2" customFormat="1">
      <c r="A387" s="40"/>
      <c r="B387" s="41"/>
      <c r="C387" s="42"/>
      <c r="D387" s="219" t="s">
        <v>143</v>
      </c>
      <c r="E387" s="42"/>
      <c r="F387" s="220" t="s">
        <v>818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143</v>
      </c>
      <c r="AU387" s="19" t="s">
        <v>85</v>
      </c>
    </row>
    <row r="388" s="13" customFormat="1">
      <c r="A388" s="13"/>
      <c r="B388" s="230"/>
      <c r="C388" s="231"/>
      <c r="D388" s="224" t="s">
        <v>194</v>
      </c>
      <c r="E388" s="232" t="s">
        <v>19</v>
      </c>
      <c r="F388" s="233" t="s">
        <v>399</v>
      </c>
      <c r="G388" s="231"/>
      <c r="H388" s="234">
        <v>18.881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194</v>
      </c>
      <c r="AU388" s="240" t="s">
        <v>85</v>
      </c>
      <c r="AV388" s="13" t="s">
        <v>85</v>
      </c>
      <c r="AW388" s="13" t="s">
        <v>36</v>
      </c>
      <c r="AX388" s="13" t="s">
        <v>75</v>
      </c>
      <c r="AY388" s="240" t="s">
        <v>133</v>
      </c>
    </row>
    <row r="389" s="13" customFormat="1">
      <c r="A389" s="13"/>
      <c r="B389" s="230"/>
      <c r="C389" s="231"/>
      <c r="D389" s="224" t="s">
        <v>194</v>
      </c>
      <c r="E389" s="232" t="s">
        <v>19</v>
      </c>
      <c r="F389" s="233" t="s">
        <v>421</v>
      </c>
      <c r="G389" s="231"/>
      <c r="H389" s="234">
        <v>45.506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194</v>
      </c>
      <c r="AU389" s="240" t="s">
        <v>85</v>
      </c>
      <c r="AV389" s="13" t="s">
        <v>85</v>
      </c>
      <c r="AW389" s="13" t="s">
        <v>36</v>
      </c>
      <c r="AX389" s="13" t="s">
        <v>75</v>
      </c>
      <c r="AY389" s="240" t="s">
        <v>133</v>
      </c>
    </row>
    <row r="390" s="13" customFormat="1">
      <c r="A390" s="13"/>
      <c r="B390" s="230"/>
      <c r="C390" s="231"/>
      <c r="D390" s="224" t="s">
        <v>194</v>
      </c>
      <c r="E390" s="232" t="s">
        <v>19</v>
      </c>
      <c r="F390" s="233" t="s">
        <v>422</v>
      </c>
      <c r="G390" s="231"/>
      <c r="H390" s="234">
        <v>-33.634999999999998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194</v>
      </c>
      <c r="AU390" s="240" t="s">
        <v>85</v>
      </c>
      <c r="AV390" s="13" t="s">
        <v>85</v>
      </c>
      <c r="AW390" s="13" t="s">
        <v>36</v>
      </c>
      <c r="AX390" s="13" t="s">
        <v>75</v>
      </c>
      <c r="AY390" s="240" t="s">
        <v>133</v>
      </c>
    </row>
    <row r="391" s="14" customFormat="1">
      <c r="A391" s="14"/>
      <c r="B391" s="241"/>
      <c r="C391" s="242"/>
      <c r="D391" s="224" t="s">
        <v>194</v>
      </c>
      <c r="E391" s="243" t="s">
        <v>19</v>
      </c>
      <c r="F391" s="244" t="s">
        <v>819</v>
      </c>
      <c r="G391" s="242"/>
      <c r="H391" s="245">
        <v>30.752000000000002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194</v>
      </c>
      <c r="AU391" s="251" t="s">
        <v>85</v>
      </c>
      <c r="AV391" s="14" t="s">
        <v>159</v>
      </c>
      <c r="AW391" s="14" t="s">
        <v>36</v>
      </c>
      <c r="AX391" s="14" t="s">
        <v>83</v>
      </c>
      <c r="AY391" s="251" t="s">
        <v>133</v>
      </c>
    </row>
    <row r="392" s="2" customFormat="1" ht="24.15" customHeight="1">
      <c r="A392" s="40"/>
      <c r="B392" s="41"/>
      <c r="C392" s="206" t="s">
        <v>820</v>
      </c>
      <c r="D392" s="206" t="s">
        <v>136</v>
      </c>
      <c r="E392" s="207" t="s">
        <v>821</v>
      </c>
      <c r="F392" s="208" t="s">
        <v>822</v>
      </c>
      <c r="G392" s="209" t="s">
        <v>191</v>
      </c>
      <c r="H392" s="210">
        <v>30.751999999999999</v>
      </c>
      <c r="I392" s="211"/>
      <c r="J392" s="212">
        <f>ROUND(I392*H392,2)</f>
        <v>0</v>
      </c>
      <c r="K392" s="208" t="s">
        <v>140</v>
      </c>
      <c r="L392" s="46"/>
      <c r="M392" s="213" t="s">
        <v>19</v>
      </c>
      <c r="N392" s="214" t="s">
        <v>46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280</v>
      </c>
      <c r="AT392" s="217" t="s">
        <v>136</v>
      </c>
      <c r="AU392" s="217" t="s">
        <v>85</v>
      </c>
      <c r="AY392" s="19" t="s">
        <v>133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83</v>
      </c>
      <c r="BK392" s="218">
        <f>ROUND(I392*H392,2)</f>
        <v>0</v>
      </c>
      <c r="BL392" s="19" t="s">
        <v>280</v>
      </c>
      <c r="BM392" s="217" t="s">
        <v>823</v>
      </c>
    </row>
    <row r="393" s="2" customFormat="1">
      <c r="A393" s="40"/>
      <c r="B393" s="41"/>
      <c r="C393" s="42"/>
      <c r="D393" s="219" t="s">
        <v>143</v>
      </c>
      <c r="E393" s="42"/>
      <c r="F393" s="220" t="s">
        <v>824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143</v>
      </c>
      <c r="AU393" s="19" t="s">
        <v>85</v>
      </c>
    </row>
    <row r="394" s="2" customFormat="1" ht="24.15" customHeight="1">
      <c r="A394" s="40"/>
      <c r="B394" s="41"/>
      <c r="C394" s="206" t="s">
        <v>825</v>
      </c>
      <c r="D394" s="206" t="s">
        <v>136</v>
      </c>
      <c r="E394" s="207" t="s">
        <v>826</v>
      </c>
      <c r="F394" s="208" t="s">
        <v>827</v>
      </c>
      <c r="G394" s="209" t="s">
        <v>191</v>
      </c>
      <c r="H394" s="210">
        <v>47.723999999999997</v>
      </c>
      <c r="I394" s="211"/>
      <c r="J394" s="212">
        <f>ROUND(I394*H394,2)</f>
        <v>0</v>
      </c>
      <c r="K394" s="208" t="s">
        <v>140</v>
      </c>
      <c r="L394" s="46"/>
      <c r="M394" s="213" t="s">
        <v>19</v>
      </c>
      <c r="N394" s="214" t="s">
        <v>46</v>
      </c>
      <c r="O394" s="86"/>
      <c r="P394" s="215">
        <f>O394*H394</f>
        <v>0</v>
      </c>
      <c r="Q394" s="215">
        <v>0.00012</v>
      </c>
      <c r="R394" s="215">
        <f>Q394*H394</f>
        <v>0.0057268800000000002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280</v>
      </c>
      <c r="AT394" s="217" t="s">
        <v>136</v>
      </c>
      <c r="AU394" s="217" t="s">
        <v>85</v>
      </c>
      <c r="AY394" s="19" t="s">
        <v>133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83</v>
      </c>
      <c r="BK394" s="218">
        <f>ROUND(I394*H394,2)</f>
        <v>0</v>
      </c>
      <c r="BL394" s="19" t="s">
        <v>280</v>
      </c>
      <c r="BM394" s="217" t="s">
        <v>828</v>
      </c>
    </row>
    <row r="395" s="2" customFormat="1">
      <c r="A395" s="40"/>
      <c r="B395" s="41"/>
      <c r="C395" s="42"/>
      <c r="D395" s="219" t="s">
        <v>143</v>
      </c>
      <c r="E395" s="42"/>
      <c r="F395" s="220" t="s">
        <v>829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143</v>
      </c>
      <c r="AU395" s="19" t="s">
        <v>85</v>
      </c>
    </row>
    <row r="396" s="2" customFormat="1" ht="37.8" customHeight="1">
      <c r="A396" s="40"/>
      <c r="B396" s="41"/>
      <c r="C396" s="206" t="s">
        <v>830</v>
      </c>
      <c r="D396" s="206" t="s">
        <v>136</v>
      </c>
      <c r="E396" s="207" t="s">
        <v>831</v>
      </c>
      <c r="F396" s="208" t="s">
        <v>832</v>
      </c>
      <c r="G396" s="209" t="s">
        <v>191</v>
      </c>
      <c r="H396" s="210">
        <v>47.723999999999997</v>
      </c>
      <c r="I396" s="211"/>
      <c r="J396" s="212">
        <f>ROUND(I396*H396,2)</f>
        <v>0</v>
      </c>
      <c r="K396" s="208" t="s">
        <v>140</v>
      </c>
      <c r="L396" s="46"/>
      <c r="M396" s="213" t="s">
        <v>19</v>
      </c>
      <c r="N396" s="214" t="s">
        <v>46</v>
      </c>
      <c r="O396" s="86"/>
      <c r="P396" s="215">
        <f>O396*H396</f>
        <v>0</v>
      </c>
      <c r="Q396" s="215">
        <v>0.00029</v>
      </c>
      <c r="R396" s="215">
        <f>Q396*H396</f>
        <v>0.013839959999999998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280</v>
      </c>
      <c r="AT396" s="217" t="s">
        <v>136</v>
      </c>
      <c r="AU396" s="217" t="s">
        <v>85</v>
      </c>
      <c r="AY396" s="19" t="s">
        <v>133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83</v>
      </c>
      <c r="BK396" s="218">
        <f>ROUND(I396*H396,2)</f>
        <v>0</v>
      </c>
      <c r="BL396" s="19" t="s">
        <v>280</v>
      </c>
      <c r="BM396" s="217" t="s">
        <v>833</v>
      </c>
    </row>
    <row r="397" s="2" customFormat="1">
      <c r="A397" s="40"/>
      <c r="B397" s="41"/>
      <c r="C397" s="42"/>
      <c r="D397" s="219" t="s">
        <v>143</v>
      </c>
      <c r="E397" s="42"/>
      <c r="F397" s="220" t="s">
        <v>834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143</v>
      </c>
      <c r="AU397" s="19" t="s">
        <v>85</v>
      </c>
    </row>
    <row r="398" s="13" customFormat="1">
      <c r="A398" s="13"/>
      <c r="B398" s="230"/>
      <c r="C398" s="231"/>
      <c r="D398" s="224" t="s">
        <v>194</v>
      </c>
      <c r="E398" s="232" t="s">
        <v>19</v>
      </c>
      <c r="F398" s="233" t="s">
        <v>835</v>
      </c>
      <c r="G398" s="231"/>
      <c r="H398" s="234">
        <v>2.04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194</v>
      </c>
      <c r="AU398" s="240" t="s">
        <v>85</v>
      </c>
      <c r="AV398" s="13" t="s">
        <v>85</v>
      </c>
      <c r="AW398" s="13" t="s">
        <v>36</v>
      </c>
      <c r="AX398" s="13" t="s">
        <v>75</v>
      </c>
      <c r="AY398" s="240" t="s">
        <v>133</v>
      </c>
    </row>
    <row r="399" s="13" customFormat="1">
      <c r="A399" s="13"/>
      <c r="B399" s="230"/>
      <c r="C399" s="231"/>
      <c r="D399" s="224" t="s">
        <v>194</v>
      </c>
      <c r="E399" s="232" t="s">
        <v>19</v>
      </c>
      <c r="F399" s="233" t="s">
        <v>836</v>
      </c>
      <c r="G399" s="231"/>
      <c r="H399" s="234">
        <v>1.02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194</v>
      </c>
      <c r="AU399" s="240" t="s">
        <v>85</v>
      </c>
      <c r="AV399" s="13" t="s">
        <v>85</v>
      </c>
      <c r="AW399" s="13" t="s">
        <v>36</v>
      </c>
      <c r="AX399" s="13" t="s">
        <v>75</v>
      </c>
      <c r="AY399" s="240" t="s">
        <v>133</v>
      </c>
    </row>
    <row r="400" s="13" customFormat="1">
      <c r="A400" s="13"/>
      <c r="B400" s="230"/>
      <c r="C400" s="231"/>
      <c r="D400" s="224" t="s">
        <v>194</v>
      </c>
      <c r="E400" s="232" t="s">
        <v>19</v>
      </c>
      <c r="F400" s="233" t="s">
        <v>837</v>
      </c>
      <c r="G400" s="231"/>
      <c r="H400" s="234">
        <v>7.2809999999999997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194</v>
      </c>
      <c r="AU400" s="240" t="s">
        <v>85</v>
      </c>
      <c r="AV400" s="13" t="s">
        <v>85</v>
      </c>
      <c r="AW400" s="13" t="s">
        <v>36</v>
      </c>
      <c r="AX400" s="13" t="s">
        <v>75</v>
      </c>
      <c r="AY400" s="240" t="s">
        <v>133</v>
      </c>
    </row>
    <row r="401" s="13" customFormat="1">
      <c r="A401" s="13"/>
      <c r="B401" s="230"/>
      <c r="C401" s="231"/>
      <c r="D401" s="224" t="s">
        <v>194</v>
      </c>
      <c r="E401" s="232" t="s">
        <v>19</v>
      </c>
      <c r="F401" s="233" t="s">
        <v>838</v>
      </c>
      <c r="G401" s="231"/>
      <c r="H401" s="234">
        <v>6.1500000000000004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194</v>
      </c>
      <c r="AU401" s="240" t="s">
        <v>85</v>
      </c>
      <c r="AV401" s="13" t="s">
        <v>85</v>
      </c>
      <c r="AW401" s="13" t="s">
        <v>36</v>
      </c>
      <c r="AX401" s="13" t="s">
        <v>75</v>
      </c>
      <c r="AY401" s="240" t="s">
        <v>133</v>
      </c>
    </row>
    <row r="402" s="13" customFormat="1">
      <c r="A402" s="13"/>
      <c r="B402" s="230"/>
      <c r="C402" s="231"/>
      <c r="D402" s="224" t="s">
        <v>194</v>
      </c>
      <c r="E402" s="232" t="s">
        <v>19</v>
      </c>
      <c r="F402" s="233" t="s">
        <v>839</v>
      </c>
      <c r="G402" s="231"/>
      <c r="H402" s="234">
        <v>9.6769999999999996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194</v>
      </c>
      <c r="AU402" s="240" t="s">
        <v>85</v>
      </c>
      <c r="AV402" s="13" t="s">
        <v>85</v>
      </c>
      <c r="AW402" s="13" t="s">
        <v>36</v>
      </c>
      <c r="AX402" s="13" t="s">
        <v>75</v>
      </c>
      <c r="AY402" s="240" t="s">
        <v>133</v>
      </c>
    </row>
    <row r="403" s="13" customFormat="1">
      <c r="A403" s="13"/>
      <c r="B403" s="230"/>
      <c r="C403" s="231"/>
      <c r="D403" s="224" t="s">
        <v>194</v>
      </c>
      <c r="E403" s="232" t="s">
        <v>19</v>
      </c>
      <c r="F403" s="233" t="s">
        <v>840</v>
      </c>
      <c r="G403" s="231"/>
      <c r="H403" s="234">
        <v>5.7000000000000002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194</v>
      </c>
      <c r="AU403" s="240" t="s">
        <v>85</v>
      </c>
      <c r="AV403" s="13" t="s">
        <v>85</v>
      </c>
      <c r="AW403" s="13" t="s">
        <v>36</v>
      </c>
      <c r="AX403" s="13" t="s">
        <v>75</v>
      </c>
      <c r="AY403" s="240" t="s">
        <v>133</v>
      </c>
    </row>
    <row r="404" s="13" customFormat="1">
      <c r="A404" s="13"/>
      <c r="B404" s="230"/>
      <c r="C404" s="231"/>
      <c r="D404" s="224" t="s">
        <v>194</v>
      </c>
      <c r="E404" s="232" t="s">
        <v>19</v>
      </c>
      <c r="F404" s="233" t="s">
        <v>841</v>
      </c>
      <c r="G404" s="231"/>
      <c r="H404" s="234">
        <v>9.9060000000000006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194</v>
      </c>
      <c r="AU404" s="240" t="s">
        <v>85</v>
      </c>
      <c r="AV404" s="13" t="s">
        <v>85</v>
      </c>
      <c r="AW404" s="13" t="s">
        <v>36</v>
      </c>
      <c r="AX404" s="13" t="s">
        <v>75</v>
      </c>
      <c r="AY404" s="240" t="s">
        <v>133</v>
      </c>
    </row>
    <row r="405" s="13" customFormat="1">
      <c r="A405" s="13"/>
      <c r="B405" s="230"/>
      <c r="C405" s="231"/>
      <c r="D405" s="224" t="s">
        <v>194</v>
      </c>
      <c r="E405" s="232" t="s">
        <v>19</v>
      </c>
      <c r="F405" s="233" t="s">
        <v>842</v>
      </c>
      <c r="G405" s="231"/>
      <c r="H405" s="234">
        <v>5.9500000000000002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194</v>
      </c>
      <c r="AU405" s="240" t="s">
        <v>85</v>
      </c>
      <c r="AV405" s="13" t="s">
        <v>85</v>
      </c>
      <c r="AW405" s="13" t="s">
        <v>36</v>
      </c>
      <c r="AX405" s="13" t="s">
        <v>75</v>
      </c>
      <c r="AY405" s="240" t="s">
        <v>133</v>
      </c>
    </row>
    <row r="406" s="14" customFormat="1">
      <c r="A406" s="14"/>
      <c r="B406" s="241"/>
      <c r="C406" s="242"/>
      <c r="D406" s="224" t="s">
        <v>194</v>
      </c>
      <c r="E406" s="243" t="s">
        <v>19</v>
      </c>
      <c r="F406" s="244" t="s">
        <v>208</v>
      </c>
      <c r="G406" s="242"/>
      <c r="H406" s="245">
        <v>47.724000000000004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194</v>
      </c>
      <c r="AU406" s="251" t="s">
        <v>85</v>
      </c>
      <c r="AV406" s="14" t="s">
        <v>159</v>
      </c>
      <c r="AW406" s="14" t="s">
        <v>36</v>
      </c>
      <c r="AX406" s="14" t="s">
        <v>83</v>
      </c>
      <c r="AY406" s="251" t="s">
        <v>133</v>
      </c>
    </row>
    <row r="407" s="2" customFormat="1" ht="37.8" customHeight="1">
      <c r="A407" s="40"/>
      <c r="B407" s="41"/>
      <c r="C407" s="206" t="s">
        <v>843</v>
      </c>
      <c r="D407" s="206" t="s">
        <v>136</v>
      </c>
      <c r="E407" s="207" t="s">
        <v>844</v>
      </c>
      <c r="F407" s="208" t="s">
        <v>845</v>
      </c>
      <c r="G407" s="209" t="s">
        <v>191</v>
      </c>
      <c r="H407" s="210">
        <v>47.723999999999997</v>
      </c>
      <c r="I407" s="211"/>
      <c r="J407" s="212">
        <f>ROUND(I407*H407,2)</f>
        <v>0</v>
      </c>
      <c r="K407" s="208" t="s">
        <v>140</v>
      </c>
      <c r="L407" s="46"/>
      <c r="M407" s="213" t="s">
        <v>19</v>
      </c>
      <c r="N407" s="214" t="s">
        <v>46</v>
      </c>
      <c r="O407" s="86"/>
      <c r="P407" s="215">
        <f>O407*H407</f>
        <v>0</v>
      </c>
      <c r="Q407" s="215">
        <v>1.0000000000000001E-05</v>
      </c>
      <c r="R407" s="215">
        <f>Q407*H407</f>
        <v>0.00047724000000000003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280</v>
      </c>
      <c r="AT407" s="217" t="s">
        <v>136</v>
      </c>
      <c r="AU407" s="217" t="s">
        <v>85</v>
      </c>
      <c r="AY407" s="19" t="s">
        <v>133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83</v>
      </c>
      <c r="BK407" s="218">
        <f>ROUND(I407*H407,2)</f>
        <v>0</v>
      </c>
      <c r="BL407" s="19" t="s">
        <v>280</v>
      </c>
      <c r="BM407" s="217" t="s">
        <v>846</v>
      </c>
    </row>
    <row r="408" s="2" customFormat="1">
      <c r="A408" s="40"/>
      <c r="B408" s="41"/>
      <c r="C408" s="42"/>
      <c r="D408" s="219" t="s">
        <v>143</v>
      </c>
      <c r="E408" s="42"/>
      <c r="F408" s="220" t="s">
        <v>847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143</v>
      </c>
      <c r="AU408" s="19" t="s">
        <v>85</v>
      </c>
    </row>
    <row r="409" s="12" customFormat="1" ht="22.8" customHeight="1">
      <c r="A409" s="12"/>
      <c r="B409" s="190"/>
      <c r="C409" s="191"/>
      <c r="D409" s="192" t="s">
        <v>74</v>
      </c>
      <c r="E409" s="204" t="s">
        <v>371</v>
      </c>
      <c r="F409" s="204" t="s">
        <v>372</v>
      </c>
      <c r="G409" s="191"/>
      <c r="H409" s="191"/>
      <c r="I409" s="194"/>
      <c r="J409" s="205">
        <f>BK409</f>
        <v>0</v>
      </c>
      <c r="K409" s="191"/>
      <c r="L409" s="196"/>
      <c r="M409" s="197"/>
      <c r="N409" s="198"/>
      <c r="O409" s="198"/>
      <c r="P409" s="199">
        <f>SUM(P410:P413)</f>
        <v>0</v>
      </c>
      <c r="Q409" s="198"/>
      <c r="R409" s="199">
        <f>SUM(R410:R413)</f>
        <v>0.0042106999999999995</v>
      </c>
      <c r="S409" s="198"/>
      <c r="T409" s="200">
        <f>SUM(T410:T413)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1" t="s">
        <v>85</v>
      </c>
      <c r="AT409" s="202" t="s">
        <v>74</v>
      </c>
      <c r="AU409" s="202" t="s">
        <v>83</v>
      </c>
      <c r="AY409" s="201" t="s">
        <v>133</v>
      </c>
      <c r="BK409" s="203">
        <f>SUM(BK410:BK413)</f>
        <v>0</v>
      </c>
    </row>
    <row r="410" s="2" customFormat="1" ht="24.15" customHeight="1">
      <c r="A410" s="40"/>
      <c r="B410" s="41"/>
      <c r="C410" s="206" t="s">
        <v>848</v>
      </c>
      <c r="D410" s="206" t="s">
        <v>136</v>
      </c>
      <c r="E410" s="207" t="s">
        <v>374</v>
      </c>
      <c r="F410" s="208" t="s">
        <v>375</v>
      </c>
      <c r="G410" s="209" t="s">
        <v>191</v>
      </c>
      <c r="H410" s="210">
        <v>3.2389999999999999</v>
      </c>
      <c r="I410" s="211"/>
      <c r="J410" s="212">
        <f>ROUND(I410*H410,2)</f>
        <v>0</v>
      </c>
      <c r="K410" s="208" t="s">
        <v>140</v>
      </c>
      <c r="L410" s="46"/>
      <c r="M410" s="213" t="s">
        <v>19</v>
      </c>
      <c r="N410" s="214" t="s">
        <v>46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280</v>
      </c>
      <c r="AT410" s="217" t="s">
        <v>136</v>
      </c>
      <c r="AU410" s="217" t="s">
        <v>85</v>
      </c>
      <c r="AY410" s="19" t="s">
        <v>133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83</v>
      </c>
      <c r="BK410" s="218">
        <f>ROUND(I410*H410,2)</f>
        <v>0</v>
      </c>
      <c r="BL410" s="19" t="s">
        <v>280</v>
      </c>
      <c r="BM410" s="217" t="s">
        <v>849</v>
      </c>
    </row>
    <row r="411" s="2" customFormat="1">
      <c r="A411" s="40"/>
      <c r="B411" s="41"/>
      <c r="C411" s="42"/>
      <c r="D411" s="219" t="s">
        <v>143</v>
      </c>
      <c r="E411" s="42"/>
      <c r="F411" s="220" t="s">
        <v>377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143</v>
      </c>
      <c r="AU411" s="19" t="s">
        <v>85</v>
      </c>
    </row>
    <row r="412" s="13" customFormat="1">
      <c r="A412" s="13"/>
      <c r="B412" s="230"/>
      <c r="C412" s="231"/>
      <c r="D412" s="224" t="s">
        <v>194</v>
      </c>
      <c r="E412" s="232" t="s">
        <v>19</v>
      </c>
      <c r="F412" s="233" t="s">
        <v>476</v>
      </c>
      <c r="G412" s="231"/>
      <c r="H412" s="234">
        <v>3.2389999999999999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194</v>
      </c>
      <c r="AU412" s="240" t="s">
        <v>85</v>
      </c>
      <c r="AV412" s="13" t="s">
        <v>85</v>
      </c>
      <c r="AW412" s="13" t="s">
        <v>36</v>
      </c>
      <c r="AX412" s="13" t="s">
        <v>83</v>
      </c>
      <c r="AY412" s="240" t="s">
        <v>133</v>
      </c>
    </row>
    <row r="413" s="2" customFormat="1" ht="16.5" customHeight="1">
      <c r="A413" s="40"/>
      <c r="B413" s="41"/>
      <c r="C413" s="252" t="s">
        <v>850</v>
      </c>
      <c r="D413" s="252" t="s">
        <v>321</v>
      </c>
      <c r="E413" s="253" t="s">
        <v>379</v>
      </c>
      <c r="F413" s="254" t="s">
        <v>380</v>
      </c>
      <c r="G413" s="255" t="s">
        <v>191</v>
      </c>
      <c r="H413" s="256">
        <v>3.2389999999999999</v>
      </c>
      <c r="I413" s="257"/>
      <c r="J413" s="258">
        <f>ROUND(I413*H413,2)</f>
        <v>0</v>
      </c>
      <c r="K413" s="254" t="s">
        <v>140</v>
      </c>
      <c r="L413" s="259"/>
      <c r="M413" s="273" t="s">
        <v>19</v>
      </c>
      <c r="N413" s="274" t="s">
        <v>46</v>
      </c>
      <c r="O413" s="228"/>
      <c r="P413" s="275">
        <f>O413*H413</f>
        <v>0</v>
      </c>
      <c r="Q413" s="275">
        <v>0.0012999999999999999</v>
      </c>
      <c r="R413" s="275">
        <f>Q413*H413</f>
        <v>0.0042106999999999995</v>
      </c>
      <c r="S413" s="275">
        <v>0</v>
      </c>
      <c r="T413" s="27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324</v>
      </c>
      <c r="AT413" s="217" t="s">
        <v>321</v>
      </c>
      <c r="AU413" s="217" t="s">
        <v>85</v>
      </c>
      <c r="AY413" s="19" t="s">
        <v>133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83</v>
      </c>
      <c r="BK413" s="218">
        <f>ROUND(I413*H413,2)</f>
        <v>0</v>
      </c>
      <c r="BL413" s="19" t="s">
        <v>280</v>
      </c>
      <c r="BM413" s="217" t="s">
        <v>851</v>
      </c>
    </row>
    <row r="414" s="2" customFormat="1" ht="6.96" customHeight="1">
      <c r="A414" s="40"/>
      <c r="B414" s="61"/>
      <c r="C414" s="62"/>
      <c r="D414" s="62"/>
      <c r="E414" s="62"/>
      <c r="F414" s="62"/>
      <c r="G414" s="62"/>
      <c r="H414" s="62"/>
      <c r="I414" s="62"/>
      <c r="J414" s="62"/>
      <c r="K414" s="62"/>
      <c r="L414" s="46"/>
      <c r="M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</sheetData>
  <sheetProtection sheet="1" autoFilter="0" formatColumns="0" formatRows="0" objects="1" scenarios="1" spinCount="100000" saltValue="HY4MY1JIlYVsytrPMEYFGNDqeh5TEr3m/tggOsnZ/24l7V8hQi2BAhOjjMrui9/A3nqPCDT939kswbEz7FXrCQ==" hashValue="rygZzNZ68dFvkVP02TxgGti+Fvoox36FpAuG/zX/DIh1GgNODNQYIhr03/yQkmmOfCyMbQHE3s5Bk+/vz57y1A==" algorithmName="SHA-512" password="CC35"/>
  <autoFilter ref="C92:K41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2/611131121"/>
    <hyperlink ref="F99" r:id="rId2" display="https://podminky.urs.cz/item/CS_URS_2024_02/611325418"/>
    <hyperlink ref="F102" r:id="rId3" display="https://podminky.urs.cz/item/CS_URS_2024_02/611325453"/>
    <hyperlink ref="F104" r:id="rId4" display="https://podminky.urs.cz/item/CS_URS_2024_02/612131121"/>
    <hyperlink ref="F106" r:id="rId5" display="https://podminky.urs.cz/item/CS_URS_2024_02/612135001"/>
    <hyperlink ref="F109" r:id="rId6" display="https://podminky.urs.cz/item/CS_URS_2024_02/612135091"/>
    <hyperlink ref="F111" r:id="rId7" display="https://podminky.urs.cz/item/CS_URS_2024_02/612325419"/>
    <hyperlink ref="F116" r:id="rId8" display="https://podminky.urs.cz/item/CS_URS_2024_02/612325453"/>
    <hyperlink ref="F118" r:id="rId9" display="https://podminky.urs.cz/item/CS_URS_2024_02/619991001"/>
    <hyperlink ref="F121" r:id="rId10" display="https://podminky.urs.cz/item/CS_URS_2024_02/619991005"/>
    <hyperlink ref="F124" r:id="rId11" display="https://podminky.urs.cz/item/CS_URS_2024_02/619991021"/>
    <hyperlink ref="F126" r:id="rId12" display="https://podminky.urs.cz/item/CS_URS_2024_02/619995001"/>
    <hyperlink ref="F131" r:id="rId13" display="https://podminky.urs.cz/item/CS_URS_2024_02/632451021"/>
    <hyperlink ref="F134" r:id="rId14" display="https://podminky.urs.cz/item/CS_URS_2024_02/642944121"/>
    <hyperlink ref="F138" r:id="rId15" display="https://podminky.urs.cz/item/CS_URS_2024_02/949101111"/>
    <hyperlink ref="F141" r:id="rId16" display="https://podminky.urs.cz/item/CS_URS_2024_02/952901111"/>
    <hyperlink ref="F144" r:id="rId17" display="https://podminky.urs.cz/item/CS_URS_2024_02/962031132"/>
    <hyperlink ref="F150" r:id="rId18" display="https://podminky.urs.cz/item/CS_URS_2024_02/962031133"/>
    <hyperlink ref="F153" r:id="rId19" display="https://podminky.urs.cz/item/CS_URS_2024_02/962032230"/>
    <hyperlink ref="F156" r:id="rId20" display="https://podminky.urs.cz/item/CS_URS_2024_02/967031733"/>
    <hyperlink ref="F159" r:id="rId21" display="https://podminky.urs.cz/item/CS_URS_2024_02/968062354"/>
    <hyperlink ref="F162" r:id="rId22" display="https://podminky.urs.cz/item/CS_URS_2024_02/968072455"/>
    <hyperlink ref="F165" r:id="rId23" display="https://podminky.urs.cz/item/CS_URS_2024_02/978011161"/>
    <hyperlink ref="F168" r:id="rId24" display="https://podminky.urs.cz/item/CS_URS_2024_02/978013161"/>
    <hyperlink ref="F172" r:id="rId25" display="https://podminky.urs.cz/item/CS_URS_2024_02/997013211"/>
    <hyperlink ref="F174" r:id="rId26" display="https://podminky.urs.cz/item/CS_URS_2024_02/997013501"/>
    <hyperlink ref="F176" r:id="rId27" display="https://podminky.urs.cz/item/CS_URS_2024_02/997013509"/>
    <hyperlink ref="F179" r:id="rId28" display="https://podminky.urs.cz/item/CS_URS_2024_02/997013631"/>
    <hyperlink ref="F182" r:id="rId29" display="https://podminky.urs.cz/item/CS_URS_2024_02/998012101"/>
    <hyperlink ref="F186" r:id="rId30" display="https://podminky.urs.cz/item/CS_URS_2024_02/763111431"/>
    <hyperlink ref="F193" r:id="rId31" display="https://podminky.urs.cz/item/CS_URS_2024_02/763111718"/>
    <hyperlink ref="F200" r:id="rId32" display="https://podminky.urs.cz/item/CS_URS_2024_02/763111720"/>
    <hyperlink ref="F205" r:id="rId33" display="https://podminky.urs.cz/item/CS_URS_2024_02/763121590"/>
    <hyperlink ref="F208" r:id="rId34" display="https://podminky.urs.cz/item/CS_URS_2024_02/763181311"/>
    <hyperlink ref="F211" r:id="rId35" display="https://podminky.urs.cz/item/CS_URS_2024_02/763411111"/>
    <hyperlink ref="F216" r:id="rId36" display="https://podminky.urs.cz/item/CS_URS_2024_02/763411121"/>
    <hyperlink ref="F218" r:id="rId37" display="https://podminky.urs.cz/item/CS_URS_2024_02/763411211"/>
    <hyperlink ref="F221" r:id="rId38" display="https://podminky.urs.cz/item/CS_URS_2024_02/998763331"/>
    <hyperlink ref="F224" r:id="rId39" display="https://podminky.urs.cz/item/CS_URS_2024_02/764002851"/>
    <hyperlink ref="F227" r:id="rId40" display="https://podminky.urs.cz/item/CS_URS_2024_02/764216645"/>
    <hyperlink ref="F230" r:id="rId41" display="https://podminky.urs.cz/item/CS_URS_2024_02/764216665"/>
    <hyperlink ref="F232" r:id="rId42" display="https://podminky.urs.cz/item/CS_URS_2024_02/998764121"/>
    <hyperlink ref="F235" r:id="rId43" display="https://podminky.urs.cz/item/CS_URS_2024_02/766660001"/>
    <hyperlink ref="F240" r:id="rId44" display="https://podminky.urs.cz/item/CS_URS_2024_02/766694116"/>
    <hyperlink ref="F246" r:id="rId45" display="https://podminky.urs.cz/item/CS_URS_2024_02/998766121"/>
    <hyperlink ref="F249" r:id="rId46" display="https://podminky.urs.cz/item/CS_URS_2024_02/767620352"/>
    <hyperlink ref="F253" r:id="rId47" display="https://podminky.urs.cz/item/CS_URS_2024_02/767627310"/>
    <hyperlink ref="F256" r:id="rId48" display="https://podminky.urs.cz/item/CS_URS_2024_02/767996801"/>
    <hyperlink ref="F259" r:id="rId49" display="https://podminky.urs.cz/item/CS_URS_2024_02/998767121"/>
    <hyperlink ref="F262" r:id="rId50" display="https://podminky.urs.cz/item/CS_URS_2024_02/771111011"/>
    <hyperlink ref="F269" r:id="rId51" display="https://podminky.urs.cz/item/CS_URS_2024_02/771121011"/>
    <hyperlink ref="F271" r:id="rId52" display="https://podminky.urs.cz/item/CS_URS_2024_02/771121026"/>
    <hyperlink ref="F273" r:id="rId53" display="https://podminky.urs.cz/item/CS_URS_2024_02/771151011"/>
    <hyperlink ref="F275" r:id="rId54" display="https://podminky.urs.cz/item/CS_URS_2024_02/771161021"/>
    <hyperlink ref="F280" r:id="rId55" display="https://podminky.urs.cz/item/CS_URS_2024_02/771571810"/>
    <hyperlink ref="F285" r:id="rId56" display="https://podminky.urs.cz/item/CS_URS_2024_02/771574416"/>
    <hyperlink ref="F289" r:id="rId57" display="https://podminky.urs.cz/item/CS_URS_2024_02/771591112"/>
    <hyperlink ref="F291" r:id="rId58" display="https://podminky.urs.cz/item/CS_URS_2024_02/771591115"/>
    <hyperlink ref="F299" r:id="rId59" display="https://podminky.urs.cz/item/CS_URS_2024_02/771591264"/>
    <hyperlink ref="F305" r:id="rId60" display="https://podminky.urs.cz/item/CS_URS_2024_02/771592011"/>
    <hyperlink ref="F307" r:id="rId61" display="https://podminky.urs.cz/item/CS_URS_2024_02/998771121"/>
    <hyperlink ref="F310" r:id="rId62" display="https://podminky.urs.cz/item/CS_URS_2024_02/781111011"/>
    <hyperlink ref="F318" r:id="rId63" display="https://podminky.urs.cz/item/CS_URS_2024_02/781121011"/>
    <hyperlink ref="F320" r:id="rId64" display="https://podminky.urs.cz/item/CS_URS_2024_02/781131112"/>
    <hyperlink ref="F332" r:id="rId65" display="https://podminky.urs.cz/item/CS_URS_2024_02/781471810"/>
    <hyperlink ref="F338" r:id="rId66" display="https://podminky.urs.cz/item/CS_URS_2024_02/781472216"/>
    <hyperlink ref="F348" r:id="rId67" display="https://podminky.urs.cz/item/CS_URS_2024_02/781492211"/>
    <hyperlink ref="F353" r:id="rId68" display="https://podminky.urs.cz/item/CS_URS_2024_02/781492251"/>
    <hyperlink ref="F363" r:id="rId69" display="https://podminky.urs.cz/item/CS_URS_2024_02/781495141"/>
    <hyperlink ref="F369" r:id="rId70" display="https://podminky.urs.cz/item/CS_URS_2024_02/781495142"/>
    <hyperlink ref="F375" r:id="rId71" display="https://podminky.urs.cz/item/CS_URS_2024_02/781495143"/>
    <hyperlink ref="F380" r:id="rId72" display="https://podminky.urs.cz/item/CS_URS_2024_02/781495211"/>
    <hyperlink ref="F382" r:id="rId73" display="https://podminky.urs.cz/item/CS_URS_2024_02/998781121"/>
    <hyperlink ref="F385" r:id="rId74" display="https://podminky.urs.cz/item/CS_URS_2024_02/784111001"/>
    <hyperlink ref="F387" r:id="rId75" display="https://podminky.urs.cz/item/CS_URS_2024_02/784121001"/>
    <hyperlink ref="F393" r:id="rId76" display="https://podminky.urs.cz/item/CS_URS_2024_02/784121011"/>
    <hyperlink ref="F395" r:id="rId77" display="https://podminky.urs.cz/item/CS_URS_2024_02/784181102"/>
    <hyperlink ref="F397" r:id="rId78" display="https://podminky.urs.cz/item/CS_URS_2024_02/784221101"/>
    <hyperlink ref="F408" r:id="rId79" display="https://podminky.urs.cz/item/CS_URS_2024_02/784221155"/>
    <hyperlink ref="F411" r:id="rId80" display="https://podminky.urs.cz/item/CS_URS_2024_02/786626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ROUND((SUM(BE88:BE302)),  2)</f>
        <v>0</v>
      </c>
      <c r="G33" s="40"/>
      <c r="H33" s="40"/>
      <c r="I33" s="150">
        <v>0.20999999999999999</v>
      </c>
      <c r="J33" s="149">
        <f>ROUND(((SUM(BE88:BE302))*I33),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ROUND((SUM(BF88:BF302)),  2)</f>
        <v>0</v>
      </c>
      <c r="G34" s="40"/>
      <c r="H34" s="40"/>
      <c r="I34" s="150">
        <v>0.12</v>
      </c>
      <c r="J34" s="149">
        <f>ROUND(((SUM(BF88:BF302))*I34),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ROUND((SUM(BG88:BG302)),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ROUND((SUM(BH88:BH302)),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ROUND((SUM(BI88:BI302)),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3 - Úprava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p.p.č. 1575/2; k.ú. Šluknov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176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177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178</v>
      </c>
      <c r="E63" s="176"/>
      <c r="F63" s="176"/>
      <c r="G63" s="176"/>
      <c r="H63" s="176"/>
      <c r="I63" s="176"/>
      <c r="J63" s="177">
        <f>J117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179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180</v>
      </c>
      <c r="E65" s="170"/>
      <c r="F65" s="170"/>
      <c r="G65" s="170"/>
      <c r="H65" s="170"/>
      <c r="I65" s="170"/>
      <c r="J65" s="171">
        <f>J139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853</v>
      </c>
      <c r="E66" s="176"/>
      <c r="F66" s="176"/>
      <c r="G66" s="176"/>
      <c r="H66" s="176"/>
      <c r="I66" s="176"/>
      <c r="J66" s="177">
        <f>J140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854</v>
      </c>
      <c r="E67" s="176"/>
      <c r="F67" s="176"/>
      <c r="G67" s="176"/>
      <c r="H67" s="176"/>
      <c r="I67" s="176"/>
      <c r="J67" s="177">
        <f>J185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855</v>
      </c>
      <c r="E68" s="176"/>
      <c r="F68" s="176"/>
      <c r="G68" s="176"/>
      <c r="H68" s="176"/>
      <c r="I68" s="176"/>
      <c r="J68" s="177">
        <f>J233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2" t="str">
        <f>E7</f>
        <v>Zázemí pro volnočasové aktivity pro děti a mládež v areálu stadionu Slávy Novotného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3 - Úprava ZTI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p.p.č. 1575/2; k.ú. Šluknov</v>
      </c>
      <c r="G82" s="42"/>
      <c r="H82" s="42"/>
      <c r="I82" s="34" t="s">
        <v>23</v>
      </c>
      <c r="J82" s="74" t="str">
        <f>IF(J12="","",J12)</f>
        <v>26. 8. 2024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Mesto Šluknov</v>
      </c>
      <c r="G84" s="42"/>
      <c r="H84" s="42"/>
      <c r="I84" s="34" t="s">
        <v>32</v>
      </c>
      <c r="J84" s="38" t="str">
        <f>E21</f>
        <v xml:space="preserve">ProProjekt s.r.o.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>Martin Rousek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118</v>
      </c>
      <c r="D87" s="182" t="s">
        <v>60</v>
      </c>
      <c r="E87" s="182" t="s">
        <v>56</v>
      </c>
      <c r="F87" s="182" t="s">
        <v>57</v>
      </c>
      <c r="G87" s="182" t="s">
        <v>119</v>
      </c>
      <c r="H87" s="182" t="s">
        <v>120</v>
      </c>
      <c r="I87" s="182" t="s">
        <v>121</v>
      </c>
      <c r="J87" s="182" t="s">
        <v>109</v>
      </c>
      <c r="K87" s="183" t="s">
        <v>122</v>
      </c>
      <c r="L87" s="184"/>
      <c r="M87" s="94" t="s">
        <v>19</v>
      </c>
      <c r="N87" s="95" t="s">
        <v>45</v>
      </c>
      <c r="O87" s="95" t="s">
        <v>123</v>
      </c>
      <c r="P87" s="95" t="s">
        <v>124</v>
      </c>
      <c r="Q87" s="95" t="s">
        <v>125</v>
      </c>
      <c r="R87" s="95" t="s">
        <v>126</v>
      </c>
      <c r="S87" s="95" t="s">
        <v>127</v>
      </c>
      <c r="T87" s="96" t="s">
        <v>128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129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P89+P139</f>
        <v>0</v>
      </c>
      <c r="Q88" s="98"/>
      <c r="R88" s="187">
        <f>R89+R139</f>
        <v>0.83888035999999988</v>
      </c>
      <c r="S88" s="98"/>
      <c r="T88" s="188">
        <f>T89+T139</f>
        <v>0.85671999999999993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110</v>
      </c>
      <c r="BK88" s="189">
        <f>BK89+BK139</f>
        <v>0</v>
      </c>
    </row>
    <row r="89" s="12" customFormat="1" ht="25.92" customHeight="1">
      <c r="A89" s="12"/>
      <c r="B89" s="190"/>
      <c r="C89" s="191"/>
      <c r="D89" s="192" t="s">
        <v>74</v>
      </c>
      <c r="E89" s="193" t="s">
        <v>186</v>
      </c>
      <c r="F89" s="193" t="s">
        <v>187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P90+P101+P117+P136</f>
        <v>0</v>
      </c>
      <c r="Q89" s="198"/>
      <c r="R89" s="199">
        <f>R90+R101+R117+R136</f>
        <v>0.49508035999999994</v>
      </c>
      <c r="S89" s="198"/>
      <c r="T89" s="200">
        <f>T90+T101+T117+T136</f>
        <v>0.55049999999999999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74</v>
      </c>
      <c r="AU89" s="202" t="s">
        <v>75</v>
      </c>
      <c r="AY89" s="201" t="s">
        <v>133</v>
      </c>
      <c r="BK89" s="203">
        <f>BK90+BK101+BK117+BK136</f>
        <v>0</v>
      </c>
    </row>
    <row r="90" s="12" customFormat="1" ht="22.8" customHeight="1">
      <c r="A90" s="12"/>
      <c r="B90" s="190"/>
      <c r="C90" s="191"/>
      <c r="D90" s="192" t="s">
        <v>74</v>
      </c>
      <c r="E90" s="204" t="s">
        <v>168</v>
      </c>
      <c r="F90" s="204" t="s">
        <v>188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SUM(P91:P100)</f>
        <v>0</v>
      </c>
      <c r="Q90" s="198"/>
      <c r="R90" s="199">
        <f>SUM(R91:R100)</f>
        <v>0.49508035999999994</v>
      </c>
      <c r="S90" s="198"/>
      <c r="T90" s="200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83</v>
      </c>
      <c r="AT90" s="202" t="s">
        <v>74</v>
      </c>
      <c r="AU90" s="202" t="s">
        <v>83</v>
      </c>
      <c r="AY90" s="201" t="s">
        <v>133</v>
      </c>
      <c r="BK90" s="203">
        <f>SUM(BK91:BK100)</f>
        <v>0</v>
      </c>
    </row>
    <row r="91" s="2" customFormat="1" ht="21.75" customHeight="1">
      <c r="A91" s="40"/>
      <c r="B91" s="41"/>
      <c r="C91" s="206" t="s">
        <v>83</v>
      </c>
      <c r="D91" s="206" t="s">
        <v>136</v>
      </c>
      <c r="E91" s="207" t="s">
        <v>856</v>
      </c>
      <c r="F91" s="208" t="s">
        <v>857</v>
      </c>
      <c r="G91" s="209" t="s">
        <v>191</v>
      </c>
      <c r="H91" s="210">
        <v>2.2999999999999998</v>
      </c>
      <c r="I91" s="211"/>
      <c r="J91" s="212">
        <f>ROUND(I91*H91,2)</f>
        <v>0</v>
      </c>
      <c r="K91" s="208" t="s">
        <v>140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0.056000000000000001</v>
      </c>
      <c r="R91" s="215">
        <f>Q91*H91</f>
        <v>0.1288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159</v>
      </c>
      <c r="AT91" s="217" t="s">
        <v>136</v>
      </c>
      <c r="AU91" s="217" t="s">
        <v>85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159</v>
      </c>
      <c r="BM91" s="217" t="s">
        <v>858</v>
      </c>
    </row>
    <row r="92" s="2" customFormat="1">
      <c r="A92" s="40"/>
      <c r="B92" s="41"/>
      <c r="C92" s="42"/>
      <c r="D92" s="219" t="s">
        <v>143</v>
      </c>
      <c r="E92" s="42"/>
      <c r="F92" s="220" t="s">
        <v>859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143</v>
      </c>
      <c r="AU92" s="19" t="s">
        <v>85</v>
      </c>
    </row>
    <row r="93" s="13" customFormat="1">
      <c r="A93" s="13"/>
      <c r="B93" s="230"/>
      <c r="C93" s="231"/>
      <c r="D93" s="224" t="s">
        <v>194</v>
      </c>
      <c r="E93" s="232" t="s">
        <v>19</v>
      </c>
      <c r="F93" s="233" t="s">
        <v>860</v>
      </c>
      <c r="G93" s="231"/>
      <c r="H93" s="234">
        <v>2.2999999999999998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194</v>
      </c>
      <c r="AU93" s="240" t="s">
        <v>85</v>
      </c>
      <c r="AV93" s="13" t="s">
        <v>85</v>
      </c>
      <c r="AW93" s="13" t="s">
        <v>36</v>
      </c>
      <c r="AX93" s="13" t="s">
        <v>83</v>
      </c>
      <c r="AY93" s="240" t="s">
        <v>133</v>
      </c>
    </row>
    <row r="94" s="2" customFormat="1" ht="24.15" customHeight="1">
      <c r="A94" s="40"/>
      <c r="B94" s="41"/>
      <c r="C94" s="206" t="s">
        <v>85</v>
      </c>
      <c r="D94" s="206" t="s">
        <v>136</v>
      </c>
      <c r="E94" s="207" t="s">
        <v>861</v>
      </c>
      <c r="F94" s="208" t="s">
        <v>862</v>
      </c>
      <c r="G94" s="209" t="s">
        <v>191</v>
      </c>
      <c r="H94" s="210">
        <v>2.2999999999999998</v>
      </c>
      <c r="I94" s="211"/>
      <c r="J94" s="212">
        <f>ROUND(I94*H94,2)</f>
        <v>0</v>
      </c>
      <c r="K94" s="208" t="s">
        <v>140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0.041200000000000001</v>
      </c>
      <c r="R94" s="215">
        <f>Q94*H94</f>
        <v>0.094759999999999997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159</v>
      </c>
      <c r="AT94" s="217" t="s">
        <v>136</v>
      </c>
      <c r="AU94" s="217" t="s">
        <v>85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159</v>
      </c>
      <c r="BM94" s="217" t="s">
        <v>863</v>
      </c>
    </row>
    <row r="95" s="2" customFormat="1">
      <c r="A95" s="40"/>
      <c r="B95" s="41"/>
      <c r="C95" s="42"/>
      <c r="D95" s="219" t="s">
        <v>143</v>
      </c>
      <c r="E95" s="42"/>
      <c r="F95" s="220" t="s">
        <v>864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143</v>
      </c>
      <c r="AU95" s="19" t="s">
        <v>85</v>
      </c>
    </row>
    <row r="96" s="2" customFormat="1" ht="37.8" customHeight="1">
      <c r="A96" s="40"/>
      <c r="B96" s="41"/>
      <c r="C96" s="206" t="s">
        <v>152</v>
      </c>
      <c r="D96" s="206" t="s">
        <v>136</v>
      </c>
      <c r="E96" s="207" t="s">
        <v>865</v>
      </c>
      <c r="F96" s="208" t="s">
        <v>866</v>
      </c>
      <c r="G96" s="209" t="s">
        <v>463</v>
      </c>
      <c r="H96" s="210">
        <v>0.11799999999999999</v>
      </c>
      <c r="I96" s="211"/>
      <c r="J96" s="212">
        <f>ROUND(I96*H96,2)</f>
        <v>0</v>
      </c>
      <c r="K96" s="208" t="s">
        <v>140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2.3010199999999998</v>
      </c>
      <c r="R96" s="215">
        <f>Q96*H96</f>
        <v>0.27152035999999996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159</v>
      </c>
      <c r="AT96" s="217" t="s">
        <v>136</v>
      </c>
      <c r="AU96" s="217" t="s">
        <v>85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159</v>
      </c>
      <c r="BM96" s="217" t="s">
        <v>867</v>
      </c>
    </row>
    <row r="97" s="2" customFormat="1">
      <c r="A97" s="40"/>
      <c r="B97" s="41"/>
      <c r="C97" s="42"/>
      <c r="D97" s="219" t="s">
        <v>143</v>
      </c>
      <c r="E97" s="42"/>
      <c r="F97" s="220" t="s">
        <v>868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143</v>
      </c>
      <c r="AU97" s="19" t="s">
        <v>85</v>
      </c>
    </row>
    <row r="98" s="13" customFormat="1">
      <c r="A98" s="13"/>
      <c r="B98" s="230"/>
      <c r="C98" s="231"/>
      <c r="D98" s="224" t="s">
        <v>194</v>
      </c>
      <c r="E98" s="232" t="s">
        <v>19</v>
      </c>
      <c r="F98" s="233" t="s">
        <v>869</v>
      </c>
      <c r="G98" s="231"/>
      <c r="H98" s="234">
        <v>0.050000000000000003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194</v>
      </c>
      <c r="AU98" s="240" t="s">
        <v>85</v>
      </c>
      <c r="AV98" s="13" t="s">
        <v>85</v>
      </c>
      <c r="AW98" s="13" t="s">
        <v>36</v>
      </c>
      <c r="AX98" s="13" t="s">
        <v>75</v>
      </c>
      <c r="AY98" s="240" t="s">
        <v>133</v>
      </c>
    </row>
    <row r="99" s="13" customFormat="1">
      <c r="A99" s="13"/>
      <c r="B99" s="230"/>
      <c r="C99" s="231"/>
      <c r="D99" s="224" t="s">
        <v>194</v>
      </c>
      <c r="E99" s="232" t="s">
        <v>19</v>
      </c>
      <c r="F99" s="233" t="s">
        <v>870</v>
      </c>
      <c r="G99" s="231"/>
      <c r="H99" s="234">
        <v>0.068000000000000005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194</v>
      </c>
      <c r="AU99" s="240" t="s">
        <v>85</v>
      </c>
      <c r="AV99" s="13" t="s">
        <v>85</v>
      </c>
      <c r="AW99" s="13" t="s">
        <v>36</v>
      </c>
      <c r="AX99" s="13" t="s">
        <v>75</v>
      </c>
      <c r="AY99" s="240" t="s">
        <v>133</v>
      </c>
    </row>
    <row r="100" s="14" customFormat="1">
      <c r="A100" s="14"/>
      <c r="B100" s="241"/>
      <c r="C100" s="242"/>
      <c r="D100" s="224" t="s">
        <v>194</v>
      </c>
      <c r="E100" s="243" t="s">
        <v>19</v>
      </c>
      <c r="F100" s="244" t="s">
        <v>208</v>
      </c>
      <c r="G100" s="242"/>
      <c r="H100" s="245">
        <v>0.11800000000000001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194</v>
      </c>
      <c r="AU100" s="251" t="s">
        <v>85</v>
      </c>
      <c r="AV100" s="14" t="s">
        <v>159</v>
      </c>
      <c r="AW100" s="14" t="s">
        <v>36</v>
      </c>
      <c r="AX100" s="14" t="s">
        <v>83</v>
      </c>
      <c r="AY100" s="251" t="s">
        <v>133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214</v>
      </c>
      <c r="F101" s="204" t="s">
        <v>215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SUM(P102:P116)</f>
        <v>0</v>
      </c>
      <c r="Q101" s="198"/>
      <c r="R101" s="199">
        <f>SUM(R102:R116)</f>
        <v>0</v>
      </c>
      <c r="S101" s="198"/>
      <c r="T101" s="200">
        <f>SUM(T102:T116)</f>
        <v>0.55049999999999999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83</v>
      </c>
      <c r="AT101" s="202" t="s">
        <v>74</v>
      </c>
      <c r="AU101" s="202" t="s">
        <v>83</v>
      </c>
      <c r="AY101" s="201" t="s">
        <v>133</v>
      </c>
      <c r="BK101" s="203">
        <f>SUM(BK102:BK116)</f>
        <v>0</v>
      </c>
    </row>
    <row r="102" s="2" customFormat="1" ht="37.8" customHeight="1">
      <c r="A102" s="40"/>
      <c r="B102" s="41"/>
      <c r="C102" s="206" t="s">
        <v>159</v>
      </c>
      <c r="D102" s="206" t="s">
        <v>136</v>
      </c>
      <c r="E102" s="207" t="s">
        <v>871</v>
      </c>
      <c r="F102" s="208" t="s">
        <v>872</v>
      </c>
      <c r="G102" s="209" t="s">
        <v>198</v>
      </c>
      <c r="H102" s="210">
        <v>10</v>
      </c>
      <c r="I102" s="211"/>
      <c r="J102" s="212">
        <f>ROUND(I102*H102,2)</f>
        <v>0</v>
      </c>
      <c r="K102" s="208" t="s">
        <v>140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0.0060000000000000001</v>
      </c>
      <c r="T102" s="216">
        <f>S102*H102</f>
        <v>0.059999999999999998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159</v>
      </c>
      <c r="AT102" s="217" t="s">
        <v>136</v>
      </c>
      <c r="AU102" s="217" t="s">
        <v>85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159</v>
      </c>
      <c r="BM102" s="217" t="s">
        <v>873</v>
      </c>
    </row>
    <row r="103" s="2" customFormat="1">
      <c r="A103" s="40"/>
      <c r="B103" s="41"/>
      <c r="C103" s="42"/>
      <c r="D103" s="219" t="s">
        <v>143</v>
      </c>
      <c r="E103" s="42"/>
      <c r="F103" s="220" t="s">
        <v>874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143</v>
      </c>
      <c r="AU103" s="19" t="s">
        <v>85</v>
      </c>
    </row>
    <row r="104" s="13" customFormat="1">
      <c r="A104" s="13"/>
      <c r="B104" s="230"/>
      <c r="C104" s="231"/>
      <c r="D104" s="224" t="s">
        <v>194</v>
      </c>
      <c r="E104" s="232" t="s">
        <v>19</v>
      </c>
      <c r="F104" s="233" t="s">
        <v>875</v>
      </c>
      <c r="G104" s="231"/>
      <c r="H104" s="234">
        <v>10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194</v>
      </c>
      <c r="AU104" s="240" t="s">
        <v>85</v>
      </c>
      <c r="AV104" s="13" t="s">
        <v>85</v>
      </c>
      <c r="AW104" s="13" t="s">
        <v>36</v>
      </c>
      <c r="AX104" s="13" t="s">
        <v>83</v>
      </c>
      <c r="AY104" s="240" t="s">
        <v>133</v>
      </c>
    </row>
    <row r="105" s="2" customFormat="1" ht="37.8" customHeight="1">
      <c r="A105" s="40"/>
      <c r="B105" s="41"/>
      <c r="C105" s="206" t="s">
        <v>132</v>
      </c>
      <c r="D105" s="206" t="s">
        <v>136</v>
      </c>
      <c r="E105" s="207" t="s">
        <v>876</v>
      </c>
      <c r="F105" s="208" t="s">
        <v>877</v>
      </c>
      <c r="G105" s="209" t="s">
        <v>198</v>
      </c>
      <c r="H105" s="210">
        <v>4</v>
      </c>
      <c r="I105" s="211"/>
      <c r="J105" s="212">
        <f>ROUND(I105*H105,2)</f>
        <v>0</v>
      </c>
      <c r="K105" s="208" t="s">
        <v>140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0.012999999999999999</v>
      </c>
      <c r="T105" s="216">
        <f>S105*H105</f>
        <v>0.051999999999999998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159</v>
      </c>
      <c r="AT105" s="217" t="s">
        <v>136</v>
      </c>
      <c r="AU105" s="217" t="s">
        <v>85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159</v>
      </c>
      <c r="BM105" s="217" t="s">
        <v>878</v>
      </c>
    </row>
    <row r="106" s="2" customFormat="1">
      <c r="A106" s="40"/>
      <c r="B106" s="41"/>
      <c r="C106" s="42"/>
      <c r="D106" s="219" t="s">
        <v>143</v>
      </c>
      <c r="E106" s="42"/>
      <c r="F106" s="220" t="s">
        <v>879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143</v>
      </c>
      <c r="AU106" s="19" t="s">
        <v>85</v>
      </c>
    </row>
    <row r="107" s="13" customFormat="1">
      <c r="A107" s="13"/>
      <c r="B107" s="230"/>
      <c r="C107" s="231"/>
      <c r="D107" s="224" t="s">
        <v>194</v>
      </c>
      <c r="E107" s="232" t="s">
        <v>19</v>
      </c>
      <c r="F107" s="233" t="s">
        <v>880</v>
      </c>
      <c r="G107" s="231"/>
      <c r="H107" s="234">
        <v>4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194</v>
      </c>
      <c r="AU107" s="240" t="s">
        <v>85</v>
      </c>
      <c r="AV107" s="13" t="s">
        <v>85</v>
      </c>
      <c r="AW107" s="13" t="s">
        <v>36</v>
      </c>
      <c r="AX107" s="13" t="s">
        <v>83</v>
      </c>
      <c r="AY107" s="240" t="s">
        <v>133</v>
      </c>
    </row>
    <row r="108" s="2" customFormat="1" ht="37.8" customHeight="1">
      <c r="A108" s="40"/>
      <c r="B108" s="41"/>
      <c r="C108" s="206" t="s">
        <v>168</v>
      </c>
      <c r="D108" s="206" t="s">
        <v>136</v>
      </c>
      <c r="E108" s="207" t="s">
        <v>881</v>
      </c>
      <c r="F108" s="208" t="s">
        <v>882</v>
      </c>
      <c r="G108" s="209" t="s">
        <v>198</v>
      </c>
      <c r="H108" s="210">
        <v>10</v>
      </c>
      <c r="I108" s="211"/>
      <c r="J108" s="212">
        <f>ROUND(I108*H108,2)</f>
        <v>0</v>
      </c>
      <c r="K108" s="208" t="s">
        <v>140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0.017999999999999999</v>
      </c>
      <c r="T108" s="216">
        <f>S108*H108</f>
        <v>0.17999999999999999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159</v>
      </c>
      <c r="AT108" s="217" t="s">
        <v>136</v>
      </c>
      <c r="AU108" s="217" t="s">
        <v>85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159</v>
      </c>
      <c r="BM108" s="217" t="s">
        <v>883</v>
      </c>
    </row>
    <row r="109" s="2" customFormat="1">
      <c r="A109" s="40"/>
      <c r="B109" s="41"/>
      <c r="C109" s="42"/>
      <c r="D109" s="219" t="s">
        <v>143</v>
      </c>
      <c r="E109" s="42"/>
      <c r="F109" s="220" t="s">
        <v>884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143</v>
      </c>
      <c r="AU109" s="19" t="s">
        <v>85</v>
      </c>
    </row>
    <row r="110" s="13" customFormat="1">
      <c r="A110" s="13"/>
      <c r="B110" s="230"/>
      <c r="C110" s="231"/>
      <c r="D110" s="224" t="s">
        <v>194</v>
      </c>
      <c r="E110" s="232" t="s">
        <v>19</v>
      </c>
      <c r="F110" s="233" t="s">
        <v>885</v>
      </c>
      <c r="G110" s="231"/>
      <c r="H110" s="234">
        <v>10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194</v>
      </c>
      <c r="AU110" s="240" t="s">
        <v>85</v>
      </c>
      <c r="AV110" s="13" t="s">
        <v>85</v>
      </c>
      <c r="AW110" s="13" t="s">
        <v>36</v>
      </c>
      <c r="AX110" s="13" t="s">
        <v>83</v>
      </c>
      <c r="AY110" s="240" t="s">
        <v>133</v>
      </c>
    </row>
    <row r="111" s="2" customFormat="1" ht="37.8" customHeight="1">
      <c r="A111" s="40"/>
      <c r="B111" s="41"/>
      <c r="C111" s="206" t="s">
        <v>225</v>
      </c>
      <c r="D111" s="206" t="s">
        <v>136</v>
      </c>
      <c r="E111" s="207" t="s">
        <v>886</v>
      </c>
      <c r="F111" s="208" t="s">
        <v>887</v>
      </c>
      <c r="G111" s="209" t="s">
        <v>198</v>
      </c>
      <c r="H111" s="210">
        <v>5</v>
      </c>
      <c r="I111" s="211"/>
      <c r="J111" s="212">
        <f>ROUND(I111*H111,2)</f>
        <v>0</v>
      </c>
      <c r="K111" s="208" t="s">
        <v>140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0.021999999999999999</v>
      </c>
      <c r="T111" s="216">
        <f>S111*H111</f>
        <v>0.10999999999999999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159</v>
      </c>
      <c r="AT111" s="217" t="s">
        <v>136</v>
      </c>
      <c r="AU111" s="217" t="s">
        <v>85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159</v>
      </c>
      <c r="BM111" s="217" t="s">
        <v>888</v>
      </c>
    </row>
    <row r="112" s="2" customFormat="1">
      <c r="A112" s="40"/>
      <c r="B112" s="41"/>
      <c r="C112" s="42"/>
      <c r="D112" s="219" t="s">
        <v>143</v>
      </c>
      <c r="E112" s="42"/>
      <c r="F112" s="220" t="s">
        <v>889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143</v>
      </c>
      <c r="AU112" s="19" t="s">
        <v>85</v>
      </c>
    </row>
    <row r="113" s="13" customFormat="1">
      <c r="A113" s="13"/>
      <c r="B113" s="230"/>
      <c r="C113" s="231"/>
      <c r="D113" s="224" t="s">
        <v>194</v>
      </c>
      <c r="E113" s="232" t="s">
        <v>19</v>
      </c>
      <c r="F113" s="233" t="s">
        <v>890</v>
      </c>
      <c r="G113" s="231"/>
      <c r="H113" s="234">
        <v>5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194</v>
      </c>
      <c r="AU113" s="240" t="s">
        <v>85</v>
      </c>
      <c r="AV113" s="13" t="s">
        <v>85</v>
      </c>
      <c r="AW113" s="13" t="s">
        <v>36</v>
      </c>
      <c r="AX113" s="13" t="s">
        <v>83</v>
      </c>
      <c r="AY113" s="240" t="s">
        <v>133</v>
      </c>
    </row>
    <row r="114" s="2" customFormat="1" ht="37.8" customHeight="1">
      <c r="A114" s="40"/>
      <c r="B114" s="41"/>
      <c r="C114" s="206" t="s">
        <v>231</v>
      </c>
      <c r="D114" s="206" t="s">
        <v>136</v>
      </c>
      <c r="E114" s="207" t="s">
        <v>891</v>
      </c>
      <c r="F114" s="208" t="s">
        <v>892</v>
      </c>
      <c r="G114" s="209" t="s">
        <v>198</v>
      </c>
      <c r="H114" s="210">
        <v>1.5</v>
      </c>
      <c r="I114" s="211"/>
      <c r="J114" s="212">
        <f>ROUND(I114*H114,2)</f>
        <v>0</v>
      </c>
      <c r="K114" s="208" t="s">
        <v>140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0.099000000000000005</v>
      </c>
      <c r="T114" s="216">
        <f>S114*H114</f>
        <v>0.14850000000000002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159</v>
      </c>
      <c r="AT114" s="217" t="s">
        <v>136</v>
      </c>
      <c r="AU114" s="217" t="s">
        <v>85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159</v>
      </c>
      <c r="BM114" s="217" t="s">
        <v>893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894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143</v>
      </c>
      <c r="AU115" s="19" t="s">
        <v>85</v>
      </c>
    </row>
    <row r="116" s="13" customFormat="1">
      <c r="A116" s="13"/>
      <c r="B116" s="230"/>
      <c r="C116" s="231"/>
      <c r="D116" s="224" t="s">
        <v>194</v>
      </c>
      <c r="E116" s="232" t="s">
        <v>19</v>
      </c>
      <c r="F116" s="233" t="s">
        <v>895</v>
      </c>
      <c r="G116" s="231"/>
      <c r="H116" s="234">
        <v>1.5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194</v>
      </c>
      <c r="AU116" s="240" t="s">
        <v>85</v>
      </c>
      <c r="AV116" s="13" t="s">
        <v>85</v>
      </c>
      <c r="AW116" s="13" t="s">
        <v>36</v>
      </c>
      <c r="AX116" s="13" t="s">
        <v>83</v>
      </c>
      <c r="AY116" s="240" t="s">
        <v>133</v>
      </c>
    </row>
    <row r="117" s="12" customFormat="1" ht="22.8" customHeight="1">
      <c r="A117" s="12"/>
      <c r="B117" s="190"/>
      <c r="C117" s="191"/>
      <c r="D117" s="192" t="s">
        <v>74</v>
      </c>
      <c r="E117" s="204" t="s">
        <v>237</v>
      </c>
      <c r="F117" s="204" t="s">
        <v>238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SUM(P118:P135)</f>
        <v>0</v>
      </c>
      <c r="Q117" s="198"/>
      <c r="R117" s="199">
        <f>SUM(R118:R135)</f>
        <v>0</v>
      </c>
      <c r="S117" s="198"/>
      <c r="T117" s="200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83</v>
      </c>
      <c r="AT117" s="202" t="s">
        <v>74</v>
      </c>
      <c r="AU117" s="202" t="s">
        <v>83</v>
      </c>
      <c r="AY117" s="201" t="s">
        <v>133</v>
      </c>
      <c r="BK117" s="203">
        <f>SUM(BK118:BK135)</f>
        <v>0</v>
      </c>
    </row>
    <row r="118" s="2" customFormat="1" ht="37.8" customHeight="1">
      <c r="A118" s="40"/>
      <c r="B118" s="41"/>
      <c r="C118" s="206" t="s">
        <v>214</v>
      </c>
      <c r="D118" s="206" t="s">
        <v>136</v>
      </c>
      <c r="E118" s="207" t="s">
        <v>239</v>
      </c>
      <c r="F118" s="208" t="s">
        <v>240</v>
      </c>
      <c r="G118" s="209" t="s">
        <v>241</v>
      </c>
      <c r="H118" s="210">
        <v>0.85699999999999998</v>
      </c>
      <c r="I118" s="211"/>
      <c r="J118" s="212">
        <f>ROUND(I118*H118,2)</f>
        <v>0</v>
      </c>
      <c r="K118" s="208" t="s">
        <v>140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159</v>
      </c>
      <c r="AT118" s="217" t="s">
        <v>136</v>
      </c>
      <c r="AU118" s="217" t="s">
        <v>85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159</v>
      </c>
      <c r="BM118" s="217" t="s">
        <v>896</v>
      </c>
    </row>
    <row r="119" s="2" customFormat="1">
      <c r="A119" s="40"/>
      <c r="B119" s="41"/>
      <c r="C119" s="42"/>
      <c r="D119" s="219" t="s">
        <v>143</v>
      </c>
      <c r="E119" s="42"/>
      <c r="F119" s="220" t="s">
        <v>243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143</v>
      </c>
      <c r="AU119" s="19" t="s">
        <v>85</v>
      </c>
    </row>
    <row r="120" s="2" customFormat="1" ht="33" customHeight="1">
      <c r="A120" s="40"/>
      <c r="B120" s="41"/>
      <c r="C120" s="206" t="s">
        <v>244</v>
      </c>
      <c r="D120" s="206" t="s">
        <v>136</v>
      </c>
      <c r="E120" s="207" t="s">
        <v>245</v>
      </c>
      <c r="F120" s="208" t="s">
        <v>246</v>
      </c>
      <c r="G120" s="209" t="s">
        <v>241</v>
      </c>
      <c r="H120" s="210">
        <v>0.85699999999999998</v>
      </c>
      <c r="I120" s="211"/>
      <c r="J120" s="212">
        <f>ROUND(I120*H120,2)</f>
        <v>0</v>
      </c>
      <c r="K120" s="208" t="s">
        <v>140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159</v>
      </c>
      <c r="AT120" s="217" t="s">
        <v>136</v>
      </c>
      <c r="AU120" s="217" t="s">
        <v>85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159</v>
      </c>
      <c r="BM120" s="217" t="s">
        <v>897</v>
      </c>
    </row>
    <row r="121" s="2" customFormat="1">
      <c r="A121" s="40"/>
      <c r="B121" s="41"/>
      <c r="C121" s="42"/>
      <c r="D121" s="219" t="s">
        <v>143</v>
      </c>
      <c r="E121" s="42"/>
      <c r="F121" s="220" t="s">
        <v>248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143</v>
      </c>
      <c r="AU121" s="19" t="s">
        <v>85</v>
      </c>
    </row>
    <row r="122" s="2" customFormat="1" ht="44.25" customHeight="1">
      <c r="A122" s="40"/>
      <c r="B122" s="41"/>
      <c r="C122" s="206" t="s">
        <v>249</v>
      </c>
      <c r="D122" s="206" t="s">
        <v>136</v>
      </c>
      <c r="E122" s="207" t="s">
        <v>250</v>
      </c>
      <c r="F122" s="208" t="s">
        <v>251</v>
      </c>
      <c r="G122" s="209" t="s">
        <v>241</v>
      </c>
      <c r="H122" s="210">
        <v>7.7130000000000001</v>
      </c>
      <c r="I122" s="211"/>
      <c r="J122" s="212">
        <f>ROUND(I122*H122,2)</f>
        <v>0</v>
      </c>
      <c r="K122" s="208" t="s">
        <v>140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159</v>
      </c>
      <c r="AT122" s="217" t="s">
        <v>136</v>
      </c>
      <c r="AU122" s="217" t="s">
        <v>85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159</v>
      </c>
      <c r="BM122" s="217" t="s">
        <v>898</v>
      </c>
    </row>
    <row r="123" s="2" customFormat="1">
      <c r="A123" s="40"/>
      <c r="B123" s="41"/>
      <c r="C123" s="42"/>
      <c r="D123" s="219" t="s">
        <v>143</v>
      </c>
      <c r="E123" s="42"/>
      <c r="F123" s="220" t="s">
        <v>253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143</v>
      </c>
      <c r="AU123" s="19" t="s">
        <v>85</v>
      </c>
    </row>
    <row r="124" s="13" customFormat="1">
      <c r="A124" s="13"/>
      <c r="B124" s="230"/>
      <c r="C124" s="231"/>
      <c r="D124" s="224" t="s">
        <v>194</v>
      </c>
      <c r="E124" s="231"/>
      <c r="F124" s="233" t="s">
        <v>899</v>
      </c>
      <c r="G124" s="231"/>
      <c r="H124" s="234">
        <v>7.7130000000000001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194</v>
      </c>
      <c r="AU124" s="240" t="s">
        <v>85</v>
      </c>
      <c r="AV124" s="13" t="s">
        <v>85</v>
      </c>
      <c r="AW124" s="13" t="s">
        <v>4</v>
      </c>
      <c r="AX124" s="13" t="s">
        <v>83</v>
      </c>
      <c r="AY124" s="240" t="s">
        <v>133</v>
      </c>
    </row>
    <row r="125" s="2" customFormat="1" ht="44.25" customHeight="1">
      <c r="A125" s="40"/>
      <c r="B125" s="41"/>
      <c r="C125" s="206" t="s">
        <v>8</v>
      </c>
      <c r="D125" s="206" t="s">
        <v>136</v>
      </c>
      <c r="E125" s="207" t="s">
        <v>900</v>
      </c>
      <c r="F125" s="208" t="s">
        <v>901</v>
      </c>
      <c r="G125" s="209" t="s">
        <v>241</v>
      </c>
      <c r="H125" s="210">
        <v>0.25900000000000001</v>
      </c>
      <c r="I125" s="211"/>
      <c r="J125" s="212">
        <f>ROUND(I125*H125,2)</f>
        <v>0</v>
      </c>
      <c r="K125" s="208" t="s">
        <v>140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159</v>
      </c>
      <c r="AT125" s="217" t="s">
        <v>136</v>
      </c>
      <c r="AU125" s="217" t="s">
        <v>85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159</v>
      </c>
      <c r="BM125" s="217" t="s">
        <v>902</v>
      </c>
    </row>
    <row r="126" s="2" customFormat="1">
      <c r="A126" s="40"/>
      <c r="B126" s="41"/>
      <c r="C126" s="42"/>
      <c r="D126" s="219" t="s">
        <v>143</v>
      </c>
      <c r="E126" s="42"/>
      <c r="F126" s="220" t="s">
        <v>903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143</v>
      </c>
      <c r="AU126" s="19" t="s">
        <v>85</v>
      </c>
    </row>
    <row r="127" s="13" customFormat="1">
      <c r="A127" s="13"/>
      <c r="B127" s="230"/>
      <c r="C127" s="231"/>
      <c r="D127" s="224" t="s">
        <v>194</v>
      </c>
      <c r="E127" s="232" t="s">
        <v>19</v>
      </c>
      <c r="F127" s="233" t="s">
        <v>904</v>
      </c>
      <c r="G127" s="231"/>
      <c r="H127" s="234">
        <v>0.25900000000000001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194</v>
      </c>
      <c r="AU127" s="240" t="s">
        <v>85</v>
      </c>
      <c r="AV127" s="13" t="s">
        <v>85</v>
      </c>
      <c r="AW127" s="13" t="s">
        <v>36</v>
      </c>
      <c r="AX127" s="13" t="s">
        <v>83</v>
      </c>
      <c r="AY127" s="240" t="s">
        <v>133</v>
      </c>
    </row>
    <row r="128" s="2" customFormat="1" ht="37.8" customHeight="1">
      <c r="A128" s="40"/>
      <c r="B128" s="41"/>
      <c r="C128" s="206" t="s">
        <v>260</v>
      </c>
      <c r="D128" s="206" t="s">
        <v>136</v>
      </c>
      <c r="E128" s="207" t="s">
        <v>905</v>
      </c>
      <c r="F128" s="208" t="s">
        <v>906</v>
      </c>
      <c r="G128" s="209" t="s">
        <v>241</v>
      </c>
      <c r="H128" s="210">
        <v>0.76000000000000001</v>
      </c>
      <c r="I128" s="211"/>
      <c r="J128" s="212">
        <f>ROUND(I128*H128,2)</f>
        <v>0</v>
      </c>
      <c r="K128" s="208" t="s">
        <v>140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159</v>
      </c>
      <c r="AT128" s="217" t="s">
        <v>136</v>
      </c>
      <c r="AU128" s="217" t="s">
        <v>85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159</v>
      </c>
      <c r="BM128" s="217" t="s">
        <v>907</v>
      </c>
    </row>
    <row r="129" s="2" customFormat="1">
      <c r="A129" s="40"/>
      <c r="B129" s="41"/>
      <c r="C129" s="42"/>
      <c r="D129" s="219" t="s">
        <v>143</v>
      </c>
      <c r="E129" s="42"/>
      <c r="F129" s="220" t="s">
        <v>908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143</v>
      </c>
      <c r="AU129" s="19" t="s">
        <v>85</v>
      </c>
    </row>
    <row r="130" s="13" customFormat="1">
      <c r="A130" s="13"/>
      <c r="B130" s="230"/>
      <c r="C130" s="231"/>
      <c r="D130" s="224" t="s">
        <v>194</v>
      </c>
      <c r="E130" s="232" t="s">
        <v>19</v>
      </c>
      <c r="F130" s="233" t="s">
        <v>909</v>
      </c>
      <c r="G130" s="231"/>
      <c r="H130" s="234">
        <v>0.76000000000000001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194</v>
      </c>
      <c r="AU130" s="240" t="s">
        <v>85</v>
      </c>
      <c r="AV130" s="13" t="s">
        <v>85</v>
      </c>
      <c r="AW130" s="13" t="s">
        <v>36</v>
      </c>
      <c r="AX130" s="13" t="s">
        <v>83</v>
      </c>
      <c r="AY130" s="240" t="s">
        <v>133</v>
      </c>
    </row>
    <row r="131" s="2" customFormat="1" ht="44.25" customHeight="1">
      <c r="A131" s="40"/>
      <c r="B131" s="41"/>
      <c r="C131" s="206" t="s">
        <v>268</v>
      </c>
      <c r="D131" s="206" t="s">
        <v>136</v>
      </c>
      <c r="E131" s="207" t="s">
        <v>910</v>
      </c>
      <c r="F131" s="208" t="s">
        <v>911</v>
      </c>
      <c r="G131" s="209" t="s">
        <v>241</v>
      </c>
      <c r="H131" s="210">
        <v>0.20399999999999999</v>
      </c>
      <c r="I131" s="211"/>
      <c r="J131" s="212">
        <f>ROUND(I131*H131,2)</f>
        <v>0</v>
      </c>
      <c r="K131" s="208" t="s">
        <v>140</v>
      </c>
      <c r="L131" s="46"/>
      <c r="M131" s="213" t="s">
        <v>19</v>
      </c>
      <c r="N131" s="214" t="s">
        <v>46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159</v>
      </c>
      <c r="AT131" s="217" t="s">
        <v>136</v>
      </c>
      <c r="AU131" s="217" t="s">
        <v>85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159</v>
      </c>
      <c r="BM131" s="217" t="s">
        <v>912</v>
      </c>
    </row>
    <row r="132" s="2" customFormat="1">
      <c r="A132" s="40"/>
      <c r="B132" s="41"/>
      <c r="C132" s="42"/>
      <c r="D132" s="219" t="s">
        <v>143</v>
      </c>
      <c r="E132" s="42"/>
      <c r="F132" s="220" t="s">
        <v>913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143</v>
      </c>
      <c r="AU132" s="19" t="s">
        <v>85</v>
      </c>
    </row>
    <row r="133" s="2" customFormat="1" ht="44.25" customHeight="1">
      <c r="A133" s="40"/>
      <c r="B133" s="41"/>
      <c r="C133" s="206" t="s">
        <v>277</v>
      </c>
      <c r="D133" s="206" t="s">
        <v>136</v>
      </c>
      <c r="E133" s="207" t="s">
        <v>914</v>
      </c>
      <c r="F133" s="208" t="s">
        <v>915</v>
      </c>
      <c r="G133" s="209" t="s">
        <v>241</v>
      </c>
      <c r="H133" s="210">
        <v>0.10199999999999999</v>
      </c>
      <c r="I133" s="211"/>
      <c r="J133" s="212">
        <f>ROUND(I133*H133,2)</f>
        <v>0</v>
      </c>
      <c r="K133" s="208" t="s">
        <v>140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159</v>
      </c>
      <c r="AT133" s="217" t="s">
        <v>136</v>
      </c>
      <c r="AU133" s="217" t="s">
        <v>85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159</v>
      </c>
      <c r="BM133" s="217" t="s">
        <v>916</v>
      </c>
    </row>
    <row r="134" s="2" customFormat="1">
      <c r="A134" s="40"/>
      <c r="B134" s="41"/>
      <c r="C134" s="42"/>
      <c r="D134" s="219" t="s">
        <v>143</v>
      </c>
      <c r="E134" s="42"/>
      <c r="F134" s="220" t="s">
        <v>917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143</v>
      </c>
      <c r="AU134" s="19" t="s">
        <v>85</v>
      </c>
    </row>
    <row r="135" s="13" customFormat="1">
      <c r="A135" s="13"/>
      <c r="B135" s="230"/>
      <c r="C135" s="231"/>
      <c r="D135" s="224" t="s">
        <v>194</v>
      </c>
      <c r="E135" s="232" t="s">
        <v>19</v>
      </c>
      <c r="F135" s="233" t="s">
        <v>918</v>
      </c>
      <c r="G135" s="231"/>
      <c r="H135" s="234">
        <v>0.10199999999999999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194</v>
      </c>
      <c r="AU135" s="240" t="s">
        <v>85</v>
      </c>
      <c r="AV135" s="13" t="s">
        <v>85</v>
      </c>
      <c r="AW135" s="13" t="s">
        <v>36</v>
      </c>
      <c r="AX135" s="13" t="s">
        <v>83</v>
      </c>
      <c r="AY135" s="240" t="s">
        <v>133</v>
      </c>
    </row>
    <row r="136" s="12" customFormat="1" ht="22.8" customHeight="1">
      <c r="A136" s="12"/>
      <c r="B136" s="190"/>
      <c r="C136" s="191"/>
      <c r="D136" s="192" t="s">
        <v>74</v>
      </c>
      <c r="E136" s="204" t="s">
        <v>266</v>
      </c>
      <c r="F136" s="204" t="s">
        <v>267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83</v>
      </c>
      <c r="AT136" s="202" t="s">
        <v>74</v>
      </c>
      <c r="AU136" s="202" t="s">
        <v>83</v>
      </c>
      <c r="AY136" s="201" t="s">
        <v>133</v>
      </c>
      <c r="BK136" s="203">
        <f>SUM(BK137:BK138)</f>
        <v>0</v>
      </c>
    </row>
    <row r="137" s="2" customFormat="1" ht="55.5" customHeight="1">
      <c r="A137" s="40"/>
      <c r="B137" s="41"/>
      <c r="C137" s="206" t="s">
        <v>280</v>
      </c>
      <c r="D137" s="206" t="s">
        <v>136</v>
      </c>
      <c r="E137" s="207" t="s">
        <v>919</v>
      </c>
      <c r="F137" s="208" t="s">
        <v>920</v>
      </c>
      <c r="G137" s="209" t="s">
        <v>241</v>
      </c>
      <c r="H137" s="210">
        <v>0.495</v>
      </c>
      <c r="I137" s="211"/>
      <c r="J137" s="212">
        <f>ROUND(I137*H137,2)</f>
        <v>0</v>
      </c>
      <c r="K137" s="208" t="s">
        <v>140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159</v>
      </c>
      <c r="AT137" s="217" t="s">
        <v>136</v>
      </c>
      <c r="AU137" s="217" t="s">
        <v>85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159</v>
      </c>
      <c r="BM137" s="217" t="s">
        <v>921</v>
      </c>
    </row>
    <row r="138" s="2" customFormat="1">
      <c r="A138" s="40"/>
      <c r="B138" s="41"/>
      <c r="C138" s="42"/>
      <c r="D138" s="219" t="s">
        <v>143</v>
      </c>
      <c r="E138" s="42"/>
      <c r="F138" s="220" t="s">
        <v>922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143</v>
      </c>
      <c r="AU138" s="19" t="s">
        <v>85</v>
      </c>
    </row>
    <row r="139" s="12" customFormat="1" ht="25.92" customHeight="1">
      <c r="A139" s="12"/>
      <c r="B139" s="190"/>
      <c r="C139" s="191"/>
      <c r="D139" s="192" t="s">
        <v>74</v>
      </c>
      <c r="E139" s="193" t="s">
        <v>273</v>
      </c>
      <c r="F139" s="193" t="s">
        <v>274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P140+P185+P233</f>
        <v>0</v>
      </c>
      <c r="Q139" s="198"/>
      <c r="R139" s="199">
        <f>R140+R185+R233</f>
        <v>0.34379999999999999</v>
      </c>
      <c r="S139" s="198"/>
      <c r="T139" s="200">
        <f>T140+T185+T233</f>
        <v>0.30621999999999999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85</v>
      </c>
      <c r="AT139" s="202" t="s">
        <v>74</v>
      </c>
      <c r="AU139" s="202" t="s">
        <v>75</v>
      </c>
      <c r="AY139" s="201" t="s">
        <v>133</v>
      </c>
      <c r="BK139" s="203">
        <f>BK140+BK185+BK233</f>
        <v>0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923</v>
      </c>
      <c r="F140" s="204" t="s">
        <v>924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SUM(P141:P184)</f>
        <v>0</v>
      </c>
      <c r="Q140" s="198"/>
      <c r="R140" s="199">
        <f>SUM(R141:R184)</f>
        <v>0.016965000000000001</v>
      </c>
      <c r="S140" s="198"/>
      <c r="T140" s="200">
        <f>SUM(T141:T184)</f>
        <v>0.084249999999999992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85</v>
      </c>
      <c r="AT140" s="202" t="s">
        <v>74</v>
      </c>
      <c r="AU140" s="202" t="s">
        <v>83</v>
      </c>
      <c r="AY140" s="201" t="s">
        <v>133</v>
      </c>
      <c r="BK140" s="203">
        <f>SUM(BK141:BK184)</f>
        <v>0</v>
      </c>
    </row>
    <row r="141" s="2" customFormat="1" ht="24.15" customHeight="1">
      <c r="A141" s="40"/>
      <c r="B141" s="41"/>
      <c r="C141" s="206" t="s">
        <v>292</v>
      </c>
      <c r="D141" s="206" t="s">
        <v>136</v>
      </c>
      <c r="E141" s="207" t="s">
        <v>925</v>
      </c>
      <c r="F141" s="208" t="s">
        <v>926</v>
      </c>
      <c r="G141" s="209" t="s">
        <v>198</v>
      </c>
      <c r="H141" s="210">
        <v>15</v>
      </c>
      <c r="I141" s="211"/>
      <c r="J141" s="212">
        <f>ROUND(I141*H141,2)</f>
        <v>0</v>
      </c>
      <c r="K141" s="208" t="s">
        <v>140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0.0020999999999999999</v>
      </c>
      <c r="T141" s="216">
        <f>S141*H141</f>
        <v>0.0315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280</v>
      </c>
      <c r="AT141" s="217" t="s">
        <v>136</v>
      </c>
      <c r="AU141" s="217" t="s">
        <v>85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280</v>
      </c>
      <c r="BM141" s="217" t="s">
        <v>927</v>
      </c>
    </row>
    <row r="142" s="2" customFormat="1">
      <c r="A142" s="40"/>
      <c r="B142" s="41"/>
      <c r="C142" s="42"/>
      <c r="D142" s="219" t="s">
        <v>143</v>
      </c>
      <c r="E142" s="42"/>
      <c r="F142" s="220" t="s">
        <v>928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143</v>
      </c>
      <c r="AU142" s="19" t="s">
        <v>85</v>
      </c>
    </row>
    <row r="143" s="2" customFormat="1" ht="24.15" customHeight="1">
      <c r="A143" s="40"/>
      <c r="B143" s="41"/>
      <c r="C143" s="206" t="s">
        <v>298</v>
      </c>
      <c r="D143" s="206" t="s">
        <v>136</v>
      </c>
      <c r="E143" s="207" t="s">
        <v>929</v>
      </c>
      <c r="F143" s="208" t="s">
        <v>930</v>
      </c>
      <c r="G143" s="209" t="s">
        <v>198</v>
      </c>
      <c r="H143" s="210">
        <v>5</v>
      </c>
      <c r="I143" s="211"/>
      <c r="J143" s="212">
        <f>ROUND(I143*H143,2)</f>
        <v>0</v>
      </c>
      <c r="K143" s="208" t="s">
        <v>140</v>
      </c>
      <c r="L143" s="46"/>
      <c r="M143" s="213" t="s">
        <v>19</v>
      </c>
      <c r="N143" s="214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0.00198</v>
      </c>
      <c r="T143" s="216">
        <f>S143*H143</f>
        <v>0.0098999999999999991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280</v>
      </c>
      <c r="AT143" s="217" t="s">
        <v>136</v>
      </c>
      <c r="AU143" s="217" t="s">
        <v>85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280</v>
      </c>
      <c r="BM143" s="217" t="s">
        <v>931</v>
      </c>
    </row>
    <row r="144" s="2" customFormat="1">
      <c r="A144" s="40"/>
      <c r="B144" s="41"/>
      <c r="C144" s="42"/>
      <c r="D144" s="219" t="s">
        <v>143</v>
      </c>
      <c r="E144" s="42"/>
      <c r="F144" s="220" t="s">
        <v>932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143</v>
      </c>
      <c r="AU144" s="19" t="s">
        <v>85</v>
      </c>
    </row>
    <row r="145" s="2" customFormat="1" ht="21.75" customHeight="1">
      <c r="A145" s="40"/>
      <c r="B145" s="41"/>
      <c r="C145" s="206" t="s">
        <v>304</v>
      </c>
      <c r="D145" s="206" t="s">
        <v>136</v>
      </c>
      <c r="E145" s="207" t="s">
        <v>933</v>
      </c>
      <c r="F145" s="208" t="s">
        <v>934</v>
      </c>
      <c r="G145" s="209" t="s">
        <v>198</v>
      </c>
      <c r="H145" s="210">
        <v>4</v>
      </c>
      <c r="I145" s="211"/>
      <c r="J145" s="212">
        <f>ROUND(I145*H145,2)</f>
        <v>0</v>
      </c>
      <c r="K145" s="208" t="s">
        <v>140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0.00042999999999999999</v>
      </c>
      <c r="R145" s="215">
        <f>Q145*H145</f>
        <v>0.00172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280</v>
      </c>
      <c r="AT145" s="217" t="s">
        <v>136</v>
      </c>
      <c r="AU145" s="217" t="s">
        <v>85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280</v>
      </c>
      <c r="BM145" s="217" t="s">
        <v>935</v>
      </c>
    </row>
    <row r="146" s="2" customFormat="1">
      <c r="A146" s="40"/>
      <c r="B146" s="41"/>
      <c r="C146" s="42"/>
      <c r="D146" s="219" t="s">
        <v>143</v>
      </c>
      <c r="E146" s="42"/>
      <c r="F146" s="220" t="s">
        <v>936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143</v>
      </c>
      <c r="AU146" s="19" t="s">
        <v>85</v>
      </c>
    </row>
    <row r="147" s="13" customFormat="1">
      <c r="A147" s="13"/>
      <c r="B147" s="230"/>
      <c r="C147" s="231"/>
      <c r="D147" s="224" t="s">
        <v>194</v>
      </c>
      <c r="E147" s="232" t="s">
        <v>19</v>
      </c>
      <c r="F147" s="233" t="s">
        <v>937</v>
      </c>
      <c r="G147" s="231"/>
      <c r="H147" s="234">
        <v>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194</v>
      </c>
      <c r="AU147" s="240" t="s">
        <v>85</v>
      </c>
      <c r="AV147" s="13" t="s">
        <v>85</v>
      </c>
      <c r="AW147" s="13" t="s">
        <v>36</v>
      </c>
      <c r="AX147" s="13" t="s">
        <v>83</v>
      </c>
      <c r="AY147" s="240" t="s">
        <v>133</v>
      </c>
    </row>
    <row r="148" s="2" customFormat="1" ht="21.75" customHeight="1">
      <c r="A148" s="40"/>
      <c r="B148" s="41"/>
      <c r="C148" s="206" t="s">
        <v>311</v>
      </c>
      <c r="D148" s="206" t="s">
        <v>136</v>
      </c>
      <c r="E148" s="207" t="s">
        <v>938</v>
      </c>
      <c r="F148" s="208" t="s">
        <v>939</v>
      </c>
      <c r="G148" s="209" t="s">
        <v>198</v>
      </c>
      <c r="H148" s="210">
        <v>12</v>
      </c>
      <c r="I148" s="211"/>
      <c r="J148" s="212">
        <f>ROUND(I148*H148,2)</f>
        <v>0</v>
      </c>
      <c r="K148" s="208" t="s">
        <v>140</v>
      </c>
      <c r="L148" s="46"/>
      <c r="M148" s="213" t="s">
        <v>19</v>
      </c>
      <c r="N148" s="214" t="s">
        <v>46</v>
      </c>
      <c r="O148" s="86"/>
      <c r="P148" s="215">
        <f>O148*H148</f>
        <v>0</v>
      </c>
      <c r="Q148" s="215">
        <v>0.00050000000000000001</v>
      </c>
      <c r="R148" s="215">
        <f>Q148*H148</f>
        <v>0.0060000000000000001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280</v>
      </c>
      <c r="AT148" s="217" t="s">
        <v>136</v>
      </c>
      <c r="AU148" s="217" t="s">
        <v>85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280</v>
      </c>
      <c r="BM148" s="217" t="s">
        <v>940</v>
      </c>
    </row>
    <row r="149" s="2" customFormat="1">
      <c r="A149" s="40"/>
      <c r="B149" s="41"/>
      <c r="C149" s="42"/>
      <c r="D149" s="219" t="s">
        <v>143</v>
      </c>
      <c r="E149" s="42"/>
      <c r="F149" s="220" t="s">
        <v>941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143</v>
      </c>
      <c r="AU149" s="19" t="s">
        <v>85</v>
      </c>
    </row>
    <row r="150" s="13" customFormat="1">
      <c r="A150" s="13"/>
      <c r="B150" s="230"/>
      <c r="C150" s="231"/>
      <c r="D150" s="224" t="s">
        <v>194</v>
      </c>
      <c r="E150" s="232" t="s">
        <v>19</v>
      </c>
      <c r="F150" s="233" t="s">
        <v>942</v>
      </c>
      <c r="G150" s="231"/>
      <c r="H150" s="234">
        <v>7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194</v>
      </c>
      <c r="AU150" s="240" t="s">
        <v>85</v>
      </c>
      <c r="AV150" s="13" t="s">
        <v>85</v>
      </c>
      <c r="AW150" s="13" t="s">
        <v>36</v>
      </c>
      <c r="AX150" s="13" t="s">
        <v>75</v>
      </c>
      <c r="AY150" s="240" t="s">
        <v>133</v>
      </c>
    </row>
    <row r="151" s="13" customFormat="1">
      <c r="A151" s="13"/>
      <c r="B151" s="230"/>
      <c r="C151" s="231"/>
      <c r="D151" s="224" t="s">
        <v>194</v>
      </c>
      <c r="E151" s="232" t="s">
        <v>19</v>
      </c>
      <c r="F151" s="233" t="s">
        <v>943</v>
      </c>
      <c r="G151" s="231"/>
      <c r="H151" s="234">
        <v>5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194</v>
      </c>
      <c r="AU151" s="240" t="s">
        <v>85</v>
      </c>
      <c r="AV151" s="13" t="s">
        <v>85</v>
      </c>
      <c r="AW151" s="13" t="s">
        <v>36</v>
      </c>
      <c r="AX151" s="13" t="s">
        <v>75</v>
      </c>
      <c r="AY151" s="240" t="s">
        <v>133</v>
      </c>
    </row>
    <row r="152" s="14" customFormat="1">
      <c r="A152" s="14"/>
      <c r="B152" s="241"/>
      <c r="C152" s="242"/>
      <c r="D152" s="224" t="s">
        <v>194</v>
      </c>
      <c r="E152" s="243" t="s">
        <v>19</v>
      </c>
      <c r="F152" s="244" t="s">
        <v>208</v>
      </c>
      <c r="G152" s="242"/>
      <c r="H152" s="245">
        <v>12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194</v>
      </c>
      <c r="AU152" s="251" t="s">
        <v>85</v>
      </c>
      <c r="AV152" s="14" t="s">
        <v>159</v>
      </c>
      <c r="AW152" s="14" t="s">
        <v>36</v>
      </c>
      <c r="AX152" s="14" t="s">
        <v>83</v>
      </c>
      <c r="AY152" s="251" t="s">
        <v>133</v>
      </c>
    </row>
    <row r="153" s="2" customFormat="1" ht="21.75" customHeight="1">
      <c r="A153" s="40"/>
      <c r="B153" s="41"/>
      <c r="C153" s="206" t="s">
        <v>7</v>
      </c>
      <c r="D153" s="206" t="s">
        <v>136</v>
      </c>
      <c r="E153" s="207" t="s">
        <v>944</v>
      </c>
      <c r="F153" s="208" t="s">
        <v>945</v>
      </c>
      <c r="G153" s="209" t="s">
        <v>198</v>
      </c>
      <c r="H153" s="210">
        <v>1.5</v>
      </c>
      <c r="I153" s="211"/>
      <c r="J153" s="212">
        <f>ROUND(I153*H153,2)</f>
        <v>0</v>
      </c>
      <c r="K153" s="208" t="s">
        <v>140</v>
      </c>
      <c r="L153" s="46"/>
      <c r="M153" s="213" t="s">
        <v>19</v>
      </c>
      <c r="N153" s="214" t="s">
        <v>46</v>
      </c>
      <c r="O153" s="86"/>
      <c r="P153" s="215">
        <f>O153*H153</f>
        <v>0</v>
      </c>
      <c r="Q153" s="215">
        <v>0.00076000000000000004</v>
      </c>
      <c r="R153" s="215">
        <f>Q153*H153</f>
        <v>0.00114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280</v>
      </c>
      <c r="AT153" s="217" t="s">
        <v>136</v>
      </c>
      <c r="AU153" s="217" t="s">
        <v>85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83</v>
      </c>
      <c r="BK153" s="218">
        <f>ROUND(I153*H153,2)</f>
        <v>0</v>
      </c>
      <c r="BL153" s="19" t="s">
        <v>280</v>
      </c>
      <c r="BM153" s="217" t="s">
        <v>946</v>
      </c>
    </row>
    <row r="154" s="2" customFormat="1">
      <c r="A154" s="40"/>
      <c r="B154" s="41"/>
      <c r="C154" s="42"/>
      <c r="D154" s="219" t="s">
        <v>143</v>
      </c>
      <c r="E154" s="42"/>
      <c r="F154" s="220" t="s">
        <v>947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143</v>
      </c>
      <c r="AU154" s="19" t="s">
        <v>85</v>
      </c>
    </row>
    <row r="155" s="13" customFormat="1">
      <c r="A155" s="13"/>
      <c r="B155" s="230"/>
      <c r="C155" s="231"/>
      <c r="D155" s="224" t="s">
        <v>194</v>
      </c>
      <c r="E155" s="232" t="s">
        <v>19</v>
      </c>
      <c r="F155" s="233" t="s">
        <v>948</v>
      </c>
      <c r="G155" s="231"/>
      <c r="H155" s="234">
        <v>1.5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194</v>
      </c>
      <c r="AU155" s="240" t="s">
        <v>85</v>
      </c>
      <c r="AV155" s="13" t="s">
        <v>85</v>
      </c>
      <c r="AW155" s="13" t="s">
        <v>36</v>
      </c>
      <c r="AX155" s="13" t="s">
        <v>83</v>
      </c>
      <c r="AY155" s="240" t="s">
        <v>133</v>
      </c>
    </row>
    <row r="156" s="2" customFormat="1" ht="21.75" customHeight="1">
      <c r="A156" s="40"/>
      <c r="B156" s="41"/>
      <c r="C156" s="206" t="s">
        <v>320</v>
      </c>
      <c r="D156" s="206" t="s">
        <v>136</v>
      </c>
      <c r="E156" s="207" t="s">
        <v>949</v>
      </c>
      <c r="F156" s="208" t="s">
        <v>950</v>
      </c>
      <c r="G156" s="209" t="s">
        <v>198</v>
      </c>
      <c r="H156" s="210">
        <v>1.5</v>
      </c>
      <c r="I156" s="211"/>
      <c r="J156" s="212">
        <f>ROUND(I156*H156,2)</f>
        <v>0</v>
      </c>
      <c r="K156" s="208" t="s">
        <v>140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0.0015299999999999999</v>
      </c>
      <c r="R156" s="215">
        <f>Q156*H156</f>
        <v>0.0022949999999999997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280</v>
      </c>
      <c r="AT156" s="217" t="s">
        <v>136</v>
      </c>
      <c r="AU156" s="217" t="s">
        <v>85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280</v>
      </c>
      <c r="BM156" s="217" t="s">
        <v>951</v>
      </c>
    </row>
    <row r="157" s="2" customFormat="1">
      <c r="A157" s="40"/>
      <c r="B157" s="41"/>
      <c r="C157" s="42"/>
      <c r="D157" s="219" t="s">
        <v>143</v>
      </c>
      <c r="E157" s="42"/>
      <c r="F157" s="220" t="s">
        <v>952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143</v>
      </c>
      <c r="AU157" s="19" t="s">
        <v>85</v>
      </c>
    </row>
    <row r="158" s="13" customFormat="1">
      <c r="A158" s="13"/>
      <c r="B158" s="230"/>
      <c r="C158" s="231"/>
      <c r="D158" s="224" t="s">
        <v>194</v>
      </c>
      <c r="E158" s="232" t="s">
        <v>19</v>
      </c>
      <c r="F158" s="233" t="s">
        <v>953</v>
      </c>
      <c r="G158" s="231"/>
      <c r="H158" s="234">
        <v>1.5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194</v>
      </c>
      <c r="AU158" s="240" t="s">
        <v>85</v>
      </c>
      <c r="AV158" s="13" t="s">
        <v>85</v>
      </c>
      <c r="AW158" s="13" t="s">
        <v>36</v>
      </c>
      <c r="AX158" s="13" t="s">
        <v>83</v>
      </c>
      <c r="AY158" s="240" t="s">
        <v>133</v>
      </c>
    </row>
    <row r="159" s="2" customFormat="1" ht="24.15" customHeight="1">
      <c r="A159" s="40"/>
      <c r="B159" s="41"/>
      <c r="C159" s="206" t="s">
        <v>327</v>
      </c>
      <c r="D159" s="206" t="s">
        <v>136</v>
      </c>
      <c r="E159" s="207" t="s">
        <v>954</v>
      </c>
      <c r="F159" s="208" t="s">
        <v>955</v>
      </c>
      <c r="G159" s="209" t="s">
        <v>301</v>
      </c>
      <c r="H159" s="210">
        <v>7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0.00071000000000000002</v>
      </c>
      <c r="R159" s="215">
        <f>Q159*H159</f>
        <v>0.0049700000000000005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280</v>
      </c>
      <c r="AT159" s="217" t="s">
        <v>136</v>
      </c>
      <c r="AU159" s="217" t="s">
        <v>85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83</v>
      </c>
      <c r="BK159" s="218">
        <f>ROUND(I159*H159,2)</f>
        <v>0</v>
      </c>
      <c r="BL159" s="19" t="s">
        <v>280</v>
      </c>
      <c r="BM159" s="217" t="s">
        <v>956</v>
      </c>
    </row>
    <row r="160" s="2" customFormat="1" ht="24.15" customHeight="1">
      <c r="A160" s="40"/>
      <c r="B160" s="41"/>
      <c r="C160" s="206" t="s">
        <v>332</v>
      </c>
      <c r="D160" s="206" t="s">
        <v>136</v>
      </c>
      <c r="E160" s="207" t="s">
        <v>957</v>
      </c>
      <c r="F160" s="208" t="s">
        <v>958</v>
      </c>
      <c r="G160" s="209" t="s">
        <v>301</v>
      </c>
      <c r="H160" s="210">
        <v>2</v>
      </c>
      <c r="I160" s="211"/>
      <c r="J160" s="212">
        <f>ROUND(I160*H160,2)</f>
        <v>0</v>
      </c>
      <c r="K160" s="208" t="s">
        <v>140</v>
      </c>
      <c r="L160" s="46"/>
      <c r="M160" s="213" t="s">
        <v>19</v>
      </c>
      <c r="N160" s="214" t="s">
        <v>46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280</v>
      </c>
      <c r="AT160" s="217" t="s">
        <v>136</v>
      </c>
      <c r="AU160" s="217" t="s">
        <v>85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83</v>
      </c>
      <c r="BK160" s="218">
        <f>ROUND(I160*H160,2)</f>
        <v>0</v>
      </c>
      <c r="BL160" s="19" t="s">
        <v>280</v>
      </c>
      <c r="BM160" s="217" t="s">
        <v>959</v>
      </c>
    </row>
    <row r="161" s="2" customFormat="1">
      <c r="A161" s="40"/>
      <c r="B161" s="41"/>
      <c r="C161" s="42"/>
      <c r="D161" s="219" t="s">
        <v>143</v>
      </c>
      <c r="E161" s="42"/>
      <c r="F161" s="220" t="s">
        <v>960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143</v>
      </c>
      <c r="AU161" s="19" t="s">
        <v>85</v>
      </c>
    </row>
    <row r="162" s="13" customFormat="1">
      <c r="A162" s="13"/>
      <c r="B162" s="230"/>
      <c r="C162" s="231"/>
      <c r="D162" s="224" t="s">
        <v>194</v>
      </c>
      <c r="E162" s="232" t="s">
        <v>19</v>
      </c>
      <c r="F162" s="233" t="s">
        <v>961</v>
      </c>
      <c r="G162" s="231"/>
      <c r="H162" s="234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194</v>
      </c>
      <c r="AU162" s="240" t="s">
        <v>85</v>
      </c>
      <c r="AV162" s="13" t="s">
        <v>85</v>
      </c>
      <c r="AW162" s="13" t="s">
        <v>36</v>
      </c>
      <c r="AX162" s="13" t="s">
        <v>83</v>
      </c>
      <c r="AY162" s="240" t="s">
        <v>133</v>
      </c>
    </row>
    <row r="163" s="2" customFormat="1" ht="24.15" customHeight="1">
      <c r="A163" s="40"/>
      <c r="B163" s="41"/>
      <c r="C163" s="206" t="s">
        <v>339</v>
      </c>
      <c r="D163" s="206" t="s">
        <v>136</v>
      </c>
      <c r="E163" s="207" t="s">
        <v>962</v>
      </c>
      <c r="F163" s="208" t="s">
        <v>963</v>
      </c>
      <c r="G163" s="209" t="s">
        <v>301</v>
      </c>
      <c r="H163" s="210">
        <v>4</v>
      </c>
      <c r="I163" s="211"/>
      <c r="J163" s="212">
        <f>ROUND(I163*H163,2)</f>
        <v>0</v>
      </c>
      <c r="K163" s="208" t="s">
        <v>140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280</v>
      </c>
      <c r="AT163" s="217" t="s">
        <v>136</v>
      </c>
      <c r="AU163" s="217" t="s">
        <v>85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83</v>
      </c>
      <c r="BK163" s="218">
        <f>ROUND(I163*H163,2)</f>
        <v>0</v>
      </c>
      <c r="BL163" s="19" t="s">
        <v>280</v>
      </c>
      <c r="BM163" s="217" t="s">
        <v>964</v>
      </c>
    </row>
    <row r="164" s="2" customFormat="1">
      <c r="A164" s="40"/>
      <c r="B164" s="41"/>
      <c r="C164" s="42"/>
      <c r="D164" s="219" t="s">
        <v>143</v>
      </c>
      <c r="E164" s="42"/>
      <c r="F164" s="220" t="s">
        <v>965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143</v>
      </c>
      <c r="AU164" s="19" t="s">
        <v>85</v>
      </c>
    </row>
    <row r="165" s="13" customFormat="1">
      <c r="A165" s="13"/>
      <c r="B165" s="230"/>
      <c r="C165" s="231"/>
      <c r="D165" s="224" t="s">
        <v>194</v>
      </c>
      <c r="E165" s="232" t="s">
        <v>19</v>
      </c>
      <c r="F165" s="233" t="s">
        <v>781</v>
      </c>
      <c r="G165" s="231"/>
      <c r="H165" s="234">
        <v>3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194</v>
      </c>
      <c r="AU165" s="240" t="s">
        <v>85</v>
      </c>
      <c r="AV165" s="13" t="s">
        <v>85</v>
      </c>
      <c r="AW165" s="13" t="s">
        <v>36</v>
      </c>
      <c r="AX165" s="13" t="s">
        <v>75</v>
      </c>
      <c r="AY165" s="240" t="s">
        <v>133</v>
      </c>
    </row>
    <row r="166" s="13" customFormat="1">
      <c r="A166" s="13"/>
      <c r="B166" s="230"/>
      <c r="C166" s="231"/>
      <c r="D166" s="224" t="s">
        <v>194</v>
      </c>
      <c r="E166" s="232" t="s">
        <v>19</v>
      </c>
      <c r="F166" s="233" t="s">
        <v>966</v>
      </c>
      <c r="G166" s="231"/>
      <c r="H166" s="234">
        <v>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194</v>
      </c>
      <c r="AU166" s="240" t="s">
        <v>85</v>
      </c>
      <c r="AV166" s="13" t="s">
        <v>85</v>
      </c>
      <c r="AW166" s="13" t="s">
        <v>36</v>
      </c>
      <c r="AX166" s="13" t="s">
        <v>75</v>
      </c>
      <c r="AY166" s="240" t="s">
        <v>133</v>
      </c>
    </row>
    <row r="167" s="14" customFormat="1">
      <c r="A167" s="14"/>
      <c r="B167" s="241"/>
      <c r="C167" s="242"/>
      <c r="D167" s="224" t="s">
        <v>194</v>
      </c>
      <c r="E167" s="243" t="s">
        <v>19</v>
      </c>
      <c r="F167" s="244" t="s">
        <v>208</v>
      </c>
      <c r="G167" s="242"/>
      <c r="H167" s="245">
        <v>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194</v>
      </c>
      <c r="AU167" s="251" t="s">
        <v>85</v>
      </c>
      <c r="AV167" s="14" t="s">
        <v>159</v>
      </c>
      <c r="AW167" s="14" t="s">
        <v>36</v>
      </c>
      <c r="AX167" s="14" t="s">
        <v>83</v>
      </c>
      <c r="AY167" s="251" t="s">
        <v>133</v>
      </c>
    </row>
    <row r="168" s="2" customFormat="1" ht="24.15" customHeight="1">
      <c r="A168" s="40"/>
      <c r="B168" s="41"/>
      <c r="C168" s="206" t="s">
        <v>344</v>
      </c>
      <c r="D168" s="206" t="s">
        <v>136</v>
      </c>
      <c r="E168" s="207" t="s">
        <v>967</v>
      </c>
      <c r="F168" s="208" t="s">
        <v>968</v>
      </c>
      <c r="G168" s="209" t="s">
        <v>301</v>
      </c>
      <c r="H168" s="210">
        <v>1</v>
      </c>
      <c r="I168" s="211"/>
      <c r="J168" s="212">
        <f>ROUND(I168*H168,2)</f>
        <v>0</v>
      </c>
      <c r="K168" s="208" t="s">
        <v>140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280</v>
      </c>
      <c r="AT168" s="217" t="s">
        <v>136</v>
      </c>
      <c r="AU168" s="217" t="s">
        <v>85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280</v>
      </c>
      <c r="BM168" s="217" t="s">
        <v>969</v>
      </c>
    </row>
    <row r="169" s="2" customFormat="1">
      <c r="A169" s="40"/>
      <c r="B169" s="41"/>
      <c r="C169" s="42"/>
      <c r="D169" s="219" t="s">
        <v>143</v>
      </c>
      <c r="E169" s="42"/>
      <c r="F169" s="220" t="s">
        <v>970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143</v>
      </c>
      <c r="AU169" s="19" t="s">
        <v>85</v>
      </c>
    </row>
    <row r="170" s="13" customFormat="1">
      <c r="A170" s="13"/>
      <c r="B170" s="230"/>
      <c r="C170" s="231"/>
      <c r="D170" s="224" t="s">
        <v>194</v>
      </c>
      <c r="E170" s="232" t="s">
        <v>19</v>
      </c>
      <c r="F170" s="233" t="s">
        <v>971</v>
      </c>
      <c r="G170" s="231"/>
      <c r="H170" s="234">
        <v>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194</v>
      </c>
      <c r="AU170" s="240" t="s">
        <v>85</v>
      </c>
      <c r="AV170" s="13" t="s">
        <v>85</v>
      </c>
      <c r="AW170" s="13" t="s">
        <v>36</v>
      </c>
      <c r="AX170" s="13" t="s">
        <v>83</v>
      </c>
      <c r="AY170" s="240" t="s">
        <v>133</v>
      </c>
    </row>
    <row r="171" s="2" customFormat="1" ht="24.15" customHeight="1">
      <c r="A171" s="40"/>
      <c r="B171" s="41"/>
      <c r="C171" s="206" t="s">
        <v>349</v>
      </c>
      <c r="D171" s="206" t="s">
        <v>136</v>
      </c>
      <c r="E171" s="207" t="s">
        <v>972</v>
      </c>
      <c r="F171" s="208" t="s">
        <v>973</v>
      </c>
      <c r="G171" s="209" t="s">
        <v>301</v>
      </c>
      <c r="H171" s="210">
        <v>3</v>
      </c>
      <c r="I171" s="211"/>
      <c r="J171" s="212">
        <f>ROUND(I171*H171,2)</f>
        <v>0</v>
      </c>
      <c r="K171" s="208" t="s">
        <v>140</v>
      </c>
      <c r="L171" s="46"/>
      <c r="M171" s="213" t="s">
        <v>19</v>
      </c>
      <c r="N171" s="214" t="s">
        <v>46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280</v>
      </c>
      <c r="AT171" s="217" t="s">
        <v>136</v>
      </c>
      <c r="AU171" s="217" t="s">
        <v>85</v>
      </c>
      <c r="AY171" s="19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280</v>
      </c>
      <c r="BM171" s="217" t="s">
        <v>974</v>
      </c>
    </row>
    <row r="172" s="2" customFormat="1">
      <c r="A172" s="40"/>
      <c r="B172" s="41"/>
      <c r="C172" s="42"/>
      <c r="D172" s="219" t="s">
        <v>143</v>
      </c>
      <c r="E172" s="42"/>
      <c r="F172" s="220" t="s">
        <v>975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143</v>
      </c>
      <c r="AU172" s="19" t="s">
        <v>85</v>
      </c>
    </row>
    <row r="173" s="13" customFormat="1">
      <c r="A173" s="13"/>
      <c r="B173" s="230"/>
      <c r="C173" s="231"/>
      <c r="D173" s="224" t="s">
        <v>194</v>
      </c>
      <c r="E173" s="232" t="s">
        <v>19</v>
      </c>
      <c r="F173" s="233" t="s">
        <v>789</v>
      </c>
      <c r="G173" s="231"/>
      <c r="H173" s="234">
        <v>3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194</v>
      </c>
      <c r="AU173" s="240" t="s">
        <v>85</v>
      </c>
      <c r="AV173" s="13" t="s">
        <v>85</v>
      </c>
      <c r="AW173" s="13" t="s">
        <v>36</v>
      </c>
      <c r="AX173" s="13" t="s">
        <v>83</v>
      </c>
      <c r="AY173" s="240" t="s">
        <v>133</v>
      </c>
    </row>
    <row r="174" s="2" customFormat="1" ht="24.15" customHeight="1">
      <c r="A174" s="40"/>
      <c r="B174" s="41"/>
      <c r="C174" s="206" t="s">
        <v>354</v>
      </c>
      <c r="D174" s="206" t="s">
        <v>136</v>
      </c>
      <c r="E174" s="207" t="s">
        <v>976</v>
      </c>
      <c r="F174" s="208" t="s">
        <v>977</v>
      </c>
      <c r="G174" s="209" t="s">
        <v>301</v>
      </c>
      <c r="H174" s="210">
        <v>1</v>
      </c>
      <c r="I174" s="211"/>
      <c r="J174" s="212">
        <f>ROUND(I174*H174,2)</f>
        <v>0</v>
      </c>
      <c r="K174" s="208" t="s">
        <v>140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0.042849999999999999</v>
      </c>
      <c r="T174" s="216">
        <f>S174*H174</f>
        <v>0.042849999999999999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280</v>
      </c>
      <c r="AT174" s="217" t="s">
        <v>136</v>
      </c>
      <c r="AU174" s="217" t="s">
        <v>85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280</v>
      </c>
      <c r="BM174" s="217" t="s">
        <v>978</v>
      </c>
    </row>
    <row r="175" s="2" customFormat="1">
      <c r="A175" s="40"/>
      <c r="B175" s="41"/>
      <c r="C175" s="42"/>
      <c r="D175" s="219" t="s">
        <v>143</v>
      </c>
      <c r="E175" s="42"/>
      <c r="F175" s="220" t="s">
        <v>979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143</v>
      </c>
      <c r="AU175" s="19" t="s">
        <v>85</v>
      </c>
    </row>
    <row r="176" s="2" customFormat="1" ht="24.15" customHeight="1">
      <c r="A176" s="40"/>
      <c r="B176" s="41"/>
      <c r="C176" s="206" t="s">
        <v>359</v>
      </c>
      <c r="D176" s="206" t="s">
        <v>136</v>
      </c>
      <c r="E176" s="207" t="s">
        <v>980</v>
      </c>
      <c r="F176" s="208" t="s">
        <v>981</v>
      </c>
      <c r="G176" s="209" t="s">
        <v>301</v>
      </c>
      <c r="H176" s="210">
        <v>1</v>
      </c>
      <c r="I176" s="211"/>
      <c r="J176" s="212">
        <f>ROUND(I176*H176,2)</f>
        <v>0</v>
      </c>
      <c r="K176" s="208" t="s">
        <v>140</v>
      </c>
      <c r="L176" s="46"/>
      <c r="M176" s="213" t="s">
        <v>19</v>
      </c>
      <c r="N176" s="214" t="s">
        <v>46</v>
      </c>
      <c r="O176" s="86"/>
      <c r="P176" s="215">
        <f>O176*H176</f>
        <v>0</v>
      </c>
      <c r="Q176" s="215">
        <v>0.00076999999999999996</v>
      </c>
      <c r="R176" s="215">
        <f>Q176*H176</f>
        <v>0.00076999999999999996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280</v>
      </c>
      <c r="AT176" s="217" t="s">
        <v>136</v>
      </c>
      <c r="AU176" s="217" t="s">
        <v>85</v>
      </c>
      <c r="AY176" s="19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280</v>
      </c>
      <c r="BM176" s="217" t="s">
        <v>982</v>
      </c>
    </row>
    <row r="177" s="2" customFormat="1">
      <c r="A177" s="40"/>
      <c r="B177" s="41"/>
      <c r="C177" s="42"/>
      <c r="D177" s="219" t="s">
        <v>143</v>
      </c>
      <c r="E177" s="42"/>
      <c r="F177" s="220" t="s">
        <v>983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143</v>
      </c>
      <c r="AU177" s="19" t="s">
        <v>85</v>
      </c>
    </row>
    <row r="178" s="2" customFormat="1" ht="24.15" customHeight="1">
      <c r="A178" s="40"/>
      <c r="B178" s="41"/>
      <c r="C178" s="206" t="s">
        <v>366</v>
      </c>
      <c r="D178" s="206" t="s">
        <v>136</v>
      </c>
      <c r="E178" s="207" t="s">
        <v>984</v>
      </c>
      <c r="F178" s="208" t="s">
        <v>985</v>
      </c>
      <c r="G178" s="209" t="s">
        <v>301</v>
      </c>
      <c r="H178" s="210">
        <v>1</v>
      </c>
      <c r="I178" s="211"/>
      <c r="J178" s="212">
        <f>ROUND(I178*H178,2)</f>
        <v>0</v>
      </c>
      <c r="K178" s="208" t="s">
        <v>140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6.9999999999999994E-05</v>
      </c>
      <c r="R178" s="215">
        <f>Q178*H178</f>
        <v>6.9999999999999994E-05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280</v>
      </c>
      <c r="AT178" s="217" t="s">
        <v>136</v>
      </c>
      <c r="AU178" s="217" t="s">
        <v>85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280</v>
      </c>
      <c r="BM178" s="217" t="s">
        <v>986</v>
      </c>
    </row>
    <row r="179" s="2" customFormat="1">
      <c r="A179" s="40"/>
      <c r="B179" s="41"/>
      <c r="C179" s="42"/>
      <c r="D179" s="219" t="s">
        <v>143</v>
      </c>
      <c r="E179" s="42"/>
      <c r="F179" s="220" t="s">
        <v>987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143</v>
      </c>
      <c r="AU179" s="19" t="s">
        <v>85</v>
      </c>
    </row>
    <row r="180" s="2" customFormat="1" ht="24.15" customHeight="1">
      <c r="A180" s="40"/>
      <c r="B180" s="41"/>
      <c r="C180" s="206" t="s">
        <v>373</v>
      </c>
      <c r="D180" s="206" t="s">
        <v>136</v>
      </c>
      <c r="E180" s="207" t="s">
        <v>988</v>
      </c>
      <c r="F180" s="208" t="s">
        <v>989</v>
      </c>
      <c r="G180" s="209" t="s">
        <v>198</v>
      </c>
      <c r="H180" s="210">
        <v>19</v>
      </c>
      <c r="I180" s="211"/>
      <c r="J180" s="212">
        <f>ROUND(I180*H180,2)</f>
        <v>0</v>
      </c>
      <c r="K180" s="208" t="s">
        <v>140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280</v>
      </c>
      <c r="AT180" s="217" t="s">
        <v>136</v>
      </c>
      <c r="AU180" s="217" t="s">
        <v>85</v>
      </c>
      <c r="AY180" s="19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280</v>
      </c>
      <c r="BM180" s="217" t="s">
        <v>990</v>
      </c>
    </row>
    <row r="181" s="2" customFormat="1">
      <c r="A181" s="40"/>
      <c r="B181" s="41"/>
      <c r="C181" s="42"/>
      <c r="D181" s="219" t="s">
        <v>143</v>
      </c>
      <c r="E181" s="42"/>
      <c r="F181" s="220" t="s">
        <v>991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143</v>
      </c>
      <c r="AU181" s="19" t="s">
        <v>85</v>
      </c>
    </row>
    <row r="182" s="13" customFormat="1">
      <c r="A182" s="13"/>
      <c r="B182" s="230"/>
      <c r="C182" s="231"/>
      <c r="D182" s="224" t="s">
        <v>194</v>
      </c>
      <c r="E182" s="232" t="s">
        <v>19</v>
      </c>
      <c r="F182" s="233" t="s">
        <v>992</v>
      </c>
      <c r="G182" s="231"/>
      <c r="H182" s="234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194</v>
      </c>
      <c r="AU182" s="240" t="s">
        <v>85</v>
      </c>
      <c r="AV182" s="13" t="s">
        <v>85</v>
      </c>
      <c r="AW182" s="13" t="s">
        <v>36</v>
      </c>
      <c r="AX182" s="13" t="s">
        <v>83</v>
      </c>
      <c r="AY182" s="240" t="s">
        <v>133</v>
      </c>
    </row>
    <row r="183" s="2" customFormat="1" ht="49.05" customHeight="1">
      <c r="A183" s="40"/>
      <c r="B183" s="41"/>
      <c r="C183" s="206" t="s">
        <v>324</v>
      </c>
      <c r="D183" s="206" t="s">
        <v>136</v>
      </c>
      <c r="E183" s="207" t="s">
        <v>993</v>
      </c>
      <c r="F183" s="208" t="s">
        <v>994</v>
      </c>
      <c r="G183" s="209" t="s">
        <v>241</v>
      </c>
      <c r="H183" s="210">
        <v>0.017000000000000001</v>
      </c>
      <c r="I183" s="211"/>
      <c r="J183" s="212">
        <f>ROUND(I183*H183,2)</f>
        <v>0</v>
      </c>
      <c r="K183" s="208" t="s">
        <v>140</v>
      </c>
      <c r="L183" s="46"/>
      <c r="M183" s="213" t="s">
        <v>19</v>
      </c>
      <c r="N183" s="214" t="s">
        <v>46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280</v>
      </c>
      <c r="AT183" s="217" t="s">
        <v>136</v>
      </c>
      <c r="AU183" s="217" t="s">
        <v>85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83</v>
      </c>
      <c r="BK183" s="218">
        <f>ROUND(I183*H183,2)</f>
        <v>0</v>
      </c>
      <c r="BL183" s="19" t="s">
        <v>280</v>
      </c>
      <c r="BM183" s="217" t="s">
        <v>995</v>
      </c>
    </row>
    <row r="184" s="2" customFormat="1">
      <c r="A184" s="40"/>
      <c r="B184" s="41"/>
      <c r="C184" s="42"/>
      <c r="D184" s="219" t="s">
        <v>143</v>
      </c>
      <c r="E184" s="42"/>
      <c r="F184" s="220" t="s">
        <v>996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143</v>
      </c>
      <c r="AU184" s="19" t="s">
        <v>85</v>
      </c>
    </row>
    <row r="185" s="12" customFormat="1" ht="22.8" customHeight="1">
      <c r="A185" s="12"/>
      <c r="B185" s="190"/>
      <c r="C185" s="191"/>
      <c r="D185" s="192" t="s">
        <v>74</v>
      </c>
      <c r="E185" s="204" t="s">
        <v>997</v>
      </c>
      <c r="F185" s="204" t="s">
        <v>998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SUM(P186:P232)</f>
        <v>0</v>
      </c>
      <c r="Q185" s="198"/>
      <c r="R185" s="199">
        <f>SUM(R186:R232)</f>
        <v>0.046350000000000002</v>
      </c>
      <c r="S185" s="198"/>
      <c r="T185" s="200">
        <f>SUM(T186:T232)</f>
        <v>0.017849999999999998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85</v>
      </c>
      <c r="AT185" s="202" t="s">
        <v>74</v>
      </c>
      <c r="AU185" s="202" t="s">
        <v>83</v>
      </c>
      <c r="AY185" s="201" t="s">
        <v>133</v>
      </c>
      <c r="BK185" s="203">
        <f>SUM(BK186:BK232)</f>
        <v>0</v>
      </c>
    </row>
    <row r="186" s="2" customFormat="1" ht="16.5" customHeight="1">
      <c r="A186" s="40"/>
      <c r="B186" s="41"/>
      <c r="C186" s="206" t="s">
        <v>382</v>
      </c>
      <c r="D186" s="206" t="s">
        <v>136</v>
      </c>
      <c r="E186" s="207" t="s">
        <v>999</v>
      </c>
      <c r="F186" s="208" t="s">
        <v>1000</v>
      </c>
      <c r="G186" s="209" t="s">
        <v>198</v>
      </c>
      <c r="H186" s="210">
        <v>35</v>
      </c>
      <c r="I186" s="211"/>
      <c r="J186" s="212">
        <f>ROUND(I186*H186,2)</f>
        <v>0</v>
      </c>
      <c r="K186" s="208" t="s">
        <v>140</v>
      </c>
      <c r="L186" s="46"/>
      <c r="M186" s="213" t="s">
        <v>19</v>
      </c>
      <c r="N186" s="214" t="s">
        <v>46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0.00027999999999999998</v>
      </c>
      <c r="T186" s="216">
        <f>S186*H186</f>
        <v>0.0097999999999999997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280</v>
      </c>
      <c r="AT186" s="217" t="s">
        <v>136</v>
      </c>
      <c r="AU186" s="217" t="s">
        <v>85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280</v>
      </c>
      <c r="BM186" s="217" t="s">
        <v>1001</v>
      </c>
    </row>
    <row r="187" s="2" customFormat="1">
      <c r="A187" s="40"/>
      <c r="B187" s="41"/>
      <c r="C187" s="42"/>
      <c r="D187" s="219" t="s">
        <v>143</v>
      </c>
      <c r="E187" s="42"/>
      <c r="F187" s="220" t="s">
        <v>1002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143</v>
      </c>
      <c r="AU187" s="19" t="s">
        <v>85</v>
      </c>
    </row>
    <row r="188" s="2" customFormat="1" ht="24.15" customHeight="1">
      <c r="A188" s="40"/>
      <c r="B188" s="41"/>
      <c r="C188" s="206" t="s">
        <v>521</v>
      </c>
      <c r="D188" s="206" t="s">
        <v>136</v>
      </c>
      <c r="E188" s="207" t="s">
        <v>1003</v>
      </c>
      <c r="F188" s="208" t="s">
        <v>1004</v>
      </c>
      <c r="G188" s="209" t="s">
        <v>301</v>
      </c>
      <c r="H188" s="210">
        <v>2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46</v>
      </c>
      <c r="O188" s="86"/>
      <c r="P188" s="215">
        <f>O188*H188</f>
        <v>0</v>
      </c>
      <c r="Q188" s="215">
        <v>0.00051000000000000004</v>
      </c>
      <c r="R188" s="215">
        <f>Q188*H188</f>
        <v>0.0010200000000000001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280</v>
      </c>
      <c r="AT188" s="217" t="s">
        <v>136</v>
      </c>
      <c r="AU188" s="217" t="s">
        <v>85</v>
      </c>
      <c r="AY188" s="19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280</v>
      </c>
      <c r="BM188" s="217" t="s">
        <v>1005</v>
      </c>
    </row>
    <row r="189" s="2" customFormat="1" ht="33" customHeight="1">
      <c r="A189" s="40"/>
      <c r="B189" s="41"/>
      <c r="C189" s="206" t="s">
        <v>527</v>
      </c>
      <c r="D189" s="206" t="s">
        <v>136</v>
      </c>
      <c r="E189" s="207" t="s">
        <v>1006</v>
      </c>
      <c r="F189" s="208" t="s">
        <v>1007</v>
      </c>
      <c r="G189" s="209" t="s">
        <v>198</v>
      </c>
      <c r="H189" s="210">
        <v>26</v>
      </c>
      <c r="I189" s="211"/>
      <c r="J189" s="212">
        <f>ROUND(I189*H189,2)</f>
        <v>0</v>
      </c>
      <c r="K189" s="208" t="s">
        <v>140</v>
      </c>
      <c r="L189" s="46"/>
      <c r="M189" s="213" t="s">
        <v>19</v>
      </c>
      <c r="N189" s="214" t="s">
        <v>46</v>
      </c>
      <c r="O189" s="86"/>
      <c r="P189" s="215">
        <f>O189*H189</f>
        <v>0</v>
      </c>
      <c r="Q189" s="215">
        <v>0.00080000000000000004</v>
      </c>
      <c r="R189" s="215">
        <f>Q189*H189</f>
        <v>0.020800000000000003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280</v>
      </c>
      <c r="AT189" s="217" t="s">
        <v>136</v>
      </c>
      <c r="AU189" s="217" t="s">
        <v>85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280</v>
      </c>
      <c r="BM189" s="217" t="s">
        <v>1008</v>
      </c>
    </row>
    <row r="190" s="2" customFormat="1">
      <c r="A190" s="40"/>
      <c r="B190" s="41"/>
      <c r="C190" s="42"/>
      <c r="D190" s="219" t="s">
        <v>143</v>
      </c>
      <c r="E190" s="42"/>
      <c r="F190" s="220" t="s">
        <v>1009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143</v>
      </c>
      <c r="AU190" s="19" t="s">
        <v>85</v>
      </c>
    </row>
    <row r="191" s="13" customFormat="1">
      <c r="A191" s="13"/>
      <c r="B191" s="230"/>
      <c r="C191" s="231"/>
      <c r="D191" s="224" t="s">
        <v>194</v>
      </c>
      <c r="E191" s="232" t="s">
        <v>19</v>
      </c>
      <c r="F191" s="233" t="s">
        <v>1010</v>
      </c>
      <c r="G191" s="231"/>
      <c r="H191" s="234">
        <v>13.25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194</v>
      </c>
      <c r="AU191" s="240" t="s">
        <v>85</v>
      </c>
      <c r="AV191" s="13" t="s">
        <v>85</v>
      </c>
      <c r="AW191" s="13" t="s">
        <v>36</v>
      </c>
      <c r="AX191" s="13" t="s">
        <v>75</v>
      </c>
      <c r="AY191" s="240" t="s">
        <v>133</v>
      </c>
    </row>
    <row r="192" s="13" customFormat="1">
      <c r="A192" s="13"/>
      <c r="B192" s="230"/>
      <c r="C192" s="231"/>
      <c r="D192" s="224" t="s">
        <v>194</v>
      </c>
      <c r="E192" s="232" t="s">
        <v>19</v>
      </c>
      <c r="F192" s="233" t="s">
        <v>1011</v>
      </c>
      <c r="G192" s="231"/>
      <c r="H192" s="234">
        <v>12.75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194</v>
      </c>
      <c r="AU192" s="240" t="s">
        <v>85</v>
      </c>
      <c r="AV192" s="13" t="s">
        <v>85</v>
      </c>
      <c r="AW192" s="13" t="s">
        <v>36</v>
      </c>
      <c r="AX192" s="13" t="s">
        <v>75</v>
      </c>
      <c r="AY192" s="240" t="s">
        <v>133</v>
      </c>
    </row>
    <row r="193" s="14" customFormat="1">
      <c r="A193" s="14"/>
      <c r="B193" s="241"/>
      <c r="C193" s="242"/>
      <c r="D193" s="224" t="s">
        <v>194</v>
      </c>
      <c r="E193" s="243" t="s">
        <v>19</v>
      </c>
      <c r="F193" s="244" t="s">
        <v>208</v>
      </c>
      <c r="G193" s="242"/>
      <c r="H193" s="245">
        <v>26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194</v>
      </c>
      <c r="AU193" s="251" t="s">
        <v>85</v>
      </c>
      <c r="AV193" s="14" t="s">
        <v>159</v>
      </c>
      <c r="AW193" s="14" t="s">
        <v>36</v>
      </c>
      <c r="AX193" s="14" t="s">
        <v>83</v>
      </c>
      <c r="AY193" s="251" t="s">
        <v>133</v>
      </c>
    </row>
    <row r="194" s="2" customFormat="1" ht="33" customHeight="1">
      <c r="A194" s="40"/>
      <c r="B194" s="41"/>
      <c r="C194" s="206" t="s">
        <v>532</v>
      </c>
      <c r="D194" s="206" t="s">
        <v>136</v>
      </c>
      <c r="E194" s="207" t="s">
        <v>1012</v>
      </c>
      <c r="F194" s="208" t="s">
        <v>1013</v>
      </c>
      <c r="G194" s="209" t="s">
        <v>198</v>
      </c>
      <c r="H194" s="210">
        <v>12</v>
      </c>
      <c r="I194" s="211"/>
      <c r="J194" s="212">
        <f>ROUND(I194*H194,2)</f>
        <v>0</v>
      </c>
      <c r="K194" s="208" t="s">
        <v>140</v>
      </c>
      <c r="L194" s="46"/>
      <c r="M194" s="213" t="s">
        <v>19</v>
      </c>
      <c r="N194" s="214" t="s">
        <v>46</v>
      </c>
      <c r="O194" s="86"/>
      <c r="P194" s="215">
        <f>O194*H194</f>
        <v>0</v>
      </c>
      <c r="Q194" s="215">
        <v>0.0012600000000000001</v>
      </c>
      <c r="R194" s="215">
        <f>Q194*H194</f>
        <v>0.015120000000000002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280</v>
      </c>
      <c r="AT194" s="217" t="s">
        <v>136</v>
      </c>
      <c r="AU194" s="217" t="s">
        <v>85</v>
      </c>
      <c r="AY194" s="19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83</v>
      </c>
      <c r="BK194" s="218">
        <f>ROUND(I194*H194,2)</f>
        <v>0</v>
      </c>
      <c r="BL194" s="19" t="s">
        <v>280</v>
      </c>
      <c r="BM194" s="217" t="s">
        <v>1014</v>
      </c>
    </row>
    <row r="195" s="2" customFormat="1">
      <c r="A195" s="40"/>
      <c r="B195" s="41"/>
      <c r="C195" s="42"/>
      <c r="D195" s="219" t="s">
        <v>143</v>
      </c>
      <c r="E195" s="42"/>
      <c r="F195" s="220" t="s">
        <v>1015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143</v>
      </c>
      <c r="AU195" s="19" t="s">
        <v>85</v>
      </c>
    </row>
    <row r="196" s="13" customFormat="1">
      <c r="A196" s="13"/>
      <c r="B196" s="230"/>
      <c r="C196" s="231"/>
      <c r="D196" s="224" t="s">
        <v>194</v>
      </c>
      <c r="E196" s="232" t="s">
        <v>19</v>
      </c>
      <c r="F196" s="233" t="s">
        <v>1016</v>
      </c>
      <c r="G196" s="231"/>
      <c r="H196" s="234">
        <v>12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194</v>
      </c>
      <c r="AU196" s="240" t="s">
        <v>85</v>
      </c>
      <c r="AV196" s="13" t="s">
        <v>85</v>
      </c>
      <c r="AW196" s="13" t="s">
        <v>36</v>
      </c>
      <c r="AX196" s="13" t="s">
        <v>83</v>
      </c>
      <c r="AY196" s="240" t="s">
        <v>133</v>
      </c>
    </row>
    <row r="197" s="2" customFormat="1" ht="55.5" customHeight="1">
      <c r="A197" s="40"/>
      <c r="B197" s="41"/>
      <c r="C197" s="206" t="s">
        <v>536</v>
      </c>
      <c r="D197" s="206" t="s">
        <v>136</v>
      </c>
      <c r="E197" s="207" t="s">
        <v>1017</v>
      </c>
      <c r="F197" s="208" t="s">
        <v>1018</v>
      </c>
      <c r="G197" s="209" t="s">
        <v>198</v>
      </c>
      <c r="H197" s="210">
        <v>38</v>
      </c>
      <c r="I197" s="211"/>
      <c r="J197" s="212">
        <f>ROUND(I197*H197,2)</f>
        <v>0</v>
      </c>
      <c r="K197" s="208" t="s">
        <v>140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0.00011</v>
      </c>
      <c r="R197" s="215">
        <f>Q197*H197</f>
        <v>0.0041800000000000006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280</v>
      </c>
      <c r="AT197" s="217" t="s">
        <v>136</v>
      </c>
      <c r="AU197" s="217" t="s">
        <v>85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280</v>
      </c>
      <c r="BM197" s="217" t="s">
        <v>1019</v>
      </c>
    </row>
    <row r="198" s="2" customFormat="1">
      <c r="A198" s="40"/>
      <c r="B198" s="41"/>
      <c r="C198" s="42"/>
      <c r="D198" s="219" t="s">
        <v>143</v>
      </c>
      <c r="E198" s="42"/>
      <c r="F198" s="220" t="s">
        <v>1020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143</v>
      </c>
      <c r="AU198" s="19" t="s">
        <v>85</v>
      </c>
    </row>
    <row r="199" s="13" customFormat="1">
      <c r="A199" s="13"/>
      <c r="B199" s="230"/>
      <c r="C199" s="231"/>
      <c r="D199" s="224" t="s">
        <v>194</v>
      </c>
      <c r="E199" s="232" t="s">
        <v>19</v>
      </c>
      <c r="F199" s="233" t="s">
        <v>1021</v>
      </c>
      <c r="G199" s="231"/>
      <c r="H199" s="234">
        <v>38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194</v>
      </c>
      <c r="AU199" s="240" t="s">
        <v>85</v>
      </c>
      <c r="AV199" s="13" t="s">
        <v>85</v>
      </c>
      <c r="AW199" s="13" t="s">
        <v>36</v>
      </c>
      <c r="AX199" s="13" t="s">
        <v>83</v>
      </c>
      <c r="AY199" s="240" t="s">
        <v>133</v>
      </c>
    </row>
    <row r="200" s="2" customFormat="1" ht="24.15" customHeight="1">
      <c r="A200" s="40"/>
      <c r="B200" s="41"/>
      <c r="C200" s="206" t="s">
        <v>543</v>
      </c>
      <c r="D200" s="206" t="s">
        <v>136</v>
      </c>
      <c r="E200" s="207" t="s">
        <v>1022</v>
      </c>
      <c r="F200" s="208" t="s">
        <v>1023</v>
      </c>
      <c r="G200" s="209" t="s">
        <v>198</v>
      </c>
      <c r="H200" s="210">
        <v>35</v>
      </c>
      <c r="I200" s="211"/>
      <c r="J200" s="212">
        <f>ROUND(I200*H200,2)</f>
        <v>0</v>
      </c>
      <c r="K200" s="208" t="s">
        <v>140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0.00023000000000000001</v>
      </c>
      <c r="T200" s="216">
        <f>S200*H200</f>
        <v>0.0080499999999999999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280</v>
      </c>
      <c r="AT200" s="217" t="s">
        <v>136</v>
      </c>
      <c r="AU200" s="217" t="s">
        <v>85</v>
      </c>
      <c r="AY200" s="19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280</v>
      </c>
      <c r="BM200" s="217" t="s">
        <v>1024</v>
      </c>
    </row>
    <row r="201" s="2" customFormat="1">
      <c r="A201" s="40"/>
      <c r="B201" s="41"/>
      <c r="C201" s="42"/>
      <c r="D201" s="219" t="s">
        <v>143</v>
      </c>
      <c r="E201" s="42"/>
      <c r="F201" s="220" t="s">
        <v>1025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143</v>
      </c>
      <c r="AU201" s="19" t="s">
        <v>85</v>
      </c>
    </row>
    <row r="202" s="2" customFormat="1" ht="24.15" customHeight="1">
      <c r="A202" s="40"/>
      <c r="B202" s="41"/>
      <c r="C202" s="206" t="s">
        <v>548</v>
      </c>
      <c r="D202" s="206" t="s">
        <v>136</v>
      </c>
      <c r="E202" s="207" t="s">
        <v>1026</v>
      </c>
      <c r="F202" s="208" t="s">
        <v>1027</v>
      </c>
      <c r="G202" s="209" t="s">
        <v>301</v>
      </c>
      <c r="H202" s="210">
        <v>12</v>
      </c>
      <c r="I202" s="211"/>
      <c r="J202" s="212">
        <f>ROUND(I202*H202,2)</f>
        <v>0</v>
      </c>
      <c r="K202" s="208" t="s">
        <v>140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280</v>
      </c>
      <c r="AT202" s="217" t="s">
        <v>136</v>
      </c>
      <c r="AU202" s="217" t="s">
        <v>85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83</v>
      </c>
      <c r="BK202" s="218">
        <f>ROUND(I202*H202,2)</f>
        <v>0</v>
      </c>
      <c r="BL202" s="19" t="s">
        <v>280</v>
      </c>
      <c r="BM202" s="217" t="s">
        <v>1028</v>
      </c>
    </row>
    <row r="203" s="2" customFormat="1">
      <c r="A203" s="40"/>
      <c r="B203" s="41"/>
      <c r="C203" s="42"/>
      <c r="D203" s="219" t="s">
        <v>143</v>
      </c>
      <c r="E203" s="42"/>
      <c r="F203" s="220" t="s">
        <v>1029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143</v>
      </c>
      <c r="AU203" s="19" t="s">
        <v>85</v>
      </c>
    </row>
    <row r="204" s="13" customFormat="1">
      <c r="A204" s="13"/>
      <c r="B204" s="230"/>
      <c r="C204" s="231"/>
      <c r="D204" s="224" t="s">
        <v>194</v>
      </c>
      <c r="E204" s="232" t="s">
        <v>19</v>
      </c>
      <c r="F204" s="233" t="s">
        <v>783</v>
      </c>
      <c r="G204" s="231"/>
      <c r="H204" s="234">
        <v>4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194</v>
      </c>
      <c r="AU204" s="240" t="s">
        <v>85</v>
      </c>
      <c r="AV204" s="13" t="s">
        <v>85</v>
      </c>
      <c r="AW204" s="13" t="s">
        <v>36</v>
      </c>
      <c r="AX204" s="13" t="s">
        <v>75</v>
      </c>
      <c r="AY204" s="240" t="s">
        <v>133</v>
      </c>
    </row>
    <row r="205" s="13" customFormat="1">
      <c r="A205" s="13"/>
      <c r="B205" s="230"/>
      <c r="C205" s="231"/>
      <c r="D205" s="224" t="s">
        <v>194</v>
      </c>
      <c r="E205" s="232" t="s">
        <v>19</v>
      </c>
      <c r="F205" s="233" t="s">
        <v>781</v>
      </c>
      <c r="G205" s="231"/>
      <c r="H205" s="234">
        <v>3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194</v>
      </c>
      <c r="AU205" s="240" t="s">
        <v>85</v>
      </c>
      <c r="AV205" s="13" t="s">
        <v>85</v>
      </c>
      <c r="AW205" s="13" t="s">
        <v>36</v>
      </c>
      <c r="AX205" s="13" t="s">
        <v>75</v>
      </c>
      <c r="AY205" s="240" t="s">
        <v>133</v>
      </c>
    </row>
    <row r="206" s="13" customFormat="1">
      <c r="A206" s="13"/>
      <c r="B206" s="230"/>
      <c r="C206" s="231"/>
      <c r="D206" s="224" t="s">
        <v>194</v>
      </c>
      <c r="E206" s="232" t="s">
        <v>19</v>
      </c>
      <c r="F206" s="233" t="s">
        <v>789</v>
      </c>
      <c r="G206" s="231"/>
      <c r="H206" s="234">
        <v>3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194</v>
      </c>
      <c r="AU206" s="240" t="s">
        <v>85</v>
      </c>
      <c r="AV206" s="13" t="s">
        <v>85</v>
      </c>
      <c r="AW206" s="13" t="s">
        <v>36</v>
      </c>
      <c r="AX206" s="13" t="s">
        <v>75</v>
      </c>
      <c r="AY206" s="240" t="s">
        <v>133</v>
      </c>
    </row>
    <row r="207" s="13" customFormat="1">
      <c r="A207" s="13"/>
      <c r="B207" s="230"/>
      <c r="C207" s="231"/>
      <c r="D207" s="224" t="s">
        <v>194</v>
      </c>
      <c r="E207" s="232" t="s">
        <v>19</v>
      </c>
      <c r="F207" s="233" t="s">
        <v>1030</v>
      </c>
      <c r="G207" s="231"/>
      <c r="H207" s="234">
        <v>2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194</v>
      </c>
      <c r="AU207" s="240" t="s">
        <v>85</v>
      </c>
      <c r="AV207" s="13" t="s">
        <v>85</v>
      </c>
      <c r="AW207" s="13" t="s">
        <v>36</v>
      </c>
      <c r="AX207" s="13" t="s">
        <v>75</v>
      </c>
      <c r="AY207" s="240" t="s">
        <v>133</v>
      </c>
    </row>
    <row r="208" s="14" customFormat="1">
      <c r="A208" s="14"/>
      <c r="B208" s="241"/>
      <c r="C208" s="242"/>
      <c r="D208" s="224" t="s">
        <v>194</v>
      </c>
      <c r="E208" s="243" t="s">
        <v>19</v>
      </c>
      <c r="F208" s="244" t="s">
        <v>208</v>
      </c>
      <c r="G208" s="242"/>
      <c r="H208" s="245">
        <v>12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194</v>
      </c>
      <c r="AU208" s="251" t="s">
        <v>85</v>
      </c>
      <c r="AV208" s="14" t="s">
        <v>159</v>
      </c>
      <c r="AW208" s="14" t="s">
        <v>36</v>
      </c>
      <c r="AX208" s="14" t="s">
        <v>83</v>
      </c>
      <c r="AY208" s="251" t="s">
        <v>133</v>
      </c>
    </row>
    <row r="209" s="2" customFormat="1" ht="24.15" customHeight="1">
      <c r="A209" s="40"/>
      <c r="B209" s="41"/>
      <c r="C209" s="206" t="s">
        <v>554</v>
      </c>
      <c r="D209" s="206" t="s">
        <v>136</v>
      </c>
      <c r="E209" s="207" t="s">
        <v>1031</v>
      </c>
      <c r="F209" s="208" t="s">
        <v>1032</v>
      </c>
      <c r="G209" s="209" t="s">
        <v>301</v>
      </c>
      <c r="H209" s="210">
        <v>6</v>
      </c>
      <c r="I209" s="211"/>
      <c r="J209" s="212">
        <f>ROUND(I209*H209,2)</f>
        <v>0</v>
      </c>
      <c r="K209" s="208" t="s">
        <v>140</v>
      </c>
      <c r="L209" s="46"/>
      <c r="M209" s="213" t="s">
        <v>19</v>
      </c>
      <c r="N209" s="214" t="s">
        <v>46</v>
      </c>
      <c r="O209" s="86"/>
      <c r="P209" s="215">
        <f>O209*H209</f>
        <v>0</v>
      </c>
      <c r="Q209" s="215">
        <v>0.00017000000000000001</v>
      </c>
      <c r="R209" s="215">
        <f>Q209*H209</f>
        <v>0.0010200000000000001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280</v>
      </c>
      <c r="AT209" s="217" t="s">
        <v>136</v>
      </c>
      <c r="AU209" s="217" t="s">
        <v>85</v>
      </c>
      <c r="AY209" s="19" t="s">
        <v>133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280</v>
      </c>
      <c r="BM209" s="217" t="s">
        <v>1033</v>
      </c>
    </row>
    <row r="210" s="2" customFormat="1">
      <c r="A210" s="40"/>
      <c r="B210" s="41"/>
      <c r="C210" s="42"/>
      <c r="D210" s="219" t="s">
        <v>143</v>
      </c>
      <c r="E210" s="42"/>
      <c r="F210" s="220" t="s">
        <v>1034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143</v>
      </c>
      <c r="AU210" s="19" t="s">
        <v>85</v>
      </c>
    </row>
    <row r="211" s="13" customFormat="1">
      <c r="A211" s="13"/>
      <c r="B211" s="230"/>
      <c r="C211" s="231"/>
      <c r="D211" s="224" t="s">
        <v>194</v>
      </c>
      <c r="E211" s="232" t="s">
        <v>19</v>
      </c>
      <c r="F211" s="233" t="s">
        <v>781</v>
      </c>
      <c r="G211" s="231"/>
      <c r="H211" s="234">
        <v>3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194</v>
      </c>
      <c r="AU211" s="240" t="s">
        <v>85</v>
      </c>
      <c r="AV211" s="13" t="s">
        <v>85</v>
      </c>
      <c r="AW211" s="13" t="s">
        <v>36</v>
      </c>
      <c r="AX211" s="13" t="s">
        <v>75</v>
      </c>
      <c r="AY211" s="240" t="s">
        <v>133</v>
      </c>
    </row>
    <row r="212" s="13" customFormat="1">
      <c r="A212" s="13"/>
      <c r="B212" s="230"/>
      <c r="C212" s="231"/>
      <c r="D212" s="224" t="s">
        <v>194</v>
      </c>
      <c r="E212" s="232" t="s">
        <v>19</v>
      </c>
      <c r="F212" s="233" t="s">
        <v>789</v>
      </c>
      <c r="G212" s="231"/>
      <c r="H212" s="234">
        <v>3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194</v>
      </c>
      <c r="AU212" s="240" t="s">
        <v>85</v>
      </c>
      <c r="AV212" s="13" t="s">
        <v>85</v>
      </c>
      <c r="AW212" s="13" t="s">
        <v>36</v>
      </c>
      <c r="AX212" s="13" t="s">
        <v>75</v>
      </c>
      <c r="AY212" s="240" t="s">
        <v>133</v>
      </c>
    </row>
    <row r="213" s="14" customFormat="1">
      <c r="A213" s="14"/>
      <c r="B213" s="241"/>
      <c r="C213" s="242"/>
      <c r="D213" s="224" t="s">
        <v>194</v>
      </c>
      <c r="E213" s="243" t="s">
        <v>19</v>
      </c>
      <c r="F213" s="244" t="s">
        <v>208</v>
      </c>
      <c r="G213" s="242"/>
      <c r="H213" s="245">
        <v>6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194</v>
      </c>
      <c r="AU213" s="251" t="s">
        <v>85</v>
      </c>
      <c r="AV213" s="14" t="s">
        <v>159</v>
      </c>
      <c r="AW213" s="14" t="s">
        <v>36</v>
      </c>
      <c r="AX213" s="14" t="s">
        <v>83</v>
      </c>
      <c r="AY213" s="251" t="s">
        <v>133</v>
      </c>
    </row>
    <row r="214" s="2" customFormat="1" ht="33" customHeight="1">
      <c r="A214" s="40"/>
      <c r="B214" s="41"/>
      <c r="C214" s="206" t="s">
        <v>559</v>
      </c>
      <c r="D214" s="206" t="s">
        <v>136</v>
      </c>
      <c r="E214" s="207" t="s">
        <v>1035</v>
      </c>
      <c r="F214" s="208" t="s">
        <v>1036</v>
      </c>
      <c r="G214" s="209" t="s">
        <v>1037</v>
      </c>
      <c r="H214" s="210">
        <v>3</v>
      </c>
      <c r="I214" s="211"/>
      <c r="J214" s="212">
        <f>ROUND(I214*H214,2)</f>
        <v>0</v>
      </c>
      <c r="K214" s="208" t="s">
        <v>140</v>
      </c>
      <c r="L214" s="46"/>
      <c r="M214" s="213" t="s">
        <v>19</v>
      </c>
      <c r="N214" s="214" t="s">
        <v>46</v>
      </c>
      <c r="O214" s="86"/>
      <c r="P214" s="215">
        <f>O214*H214</f>
        <v>0</v>
      </c>
      <c r="Q214" s="215">
        <v>0.00021000000000000001</v>
      </c>
      <c r="R214" s="215">
        <f>Q214*H214</f>
        <v>0.00063000000000000003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280</v>
      </c>
      <c r="AT214" s="217" t="s">
        <v>136</v>
      </c>
      <c r="AU214" s="217" t="s">
        <v>85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83</v>
      </c>
      <c r="BK214" s="218">
        <f>ROUND(I214*H214,2)</f>
        <v>0</v>
      </c>
      <c r="BL214" s="19" t="s">
        <v>280</v>
      </c>
      <c r="BM214" s="217" t="s">
        <v>1038</v>
      </c>
    </row>
    <row r="215" s="2" customFormat="1">
      <c r="A215" s="40"/>
      <c r="B215" s="41"/>
      <c r="C215" s="42"/>
      <c r="D215" s="219" t="s">
        <v>143</v>
      </c>
      <c r="E215" s="42"/>
      <c r="F215" s="220" t="s">
        <v>1039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143</v>
      </c>
      <c r="AU215" s="19" t="s">
        <v>85</v>
      </c>
    </row>
    <row r="216" s="13" customFormat="1">
      <c r="A216" s="13"/>
      <c r="B216" s="230"/>
      <c r="C216" s="231"/>
      <c r="D216" s="224" t="s">
        <v>194</v>
      </c>
      <c r="E216" s="232" t="s">
        <v>19</v>
      </c>
      <c r="F216" s="233" t="s">
        <v>790</v>
      </c>
      <c r="G216" s="231"/>
      <c r="H216" s="234">
        <v>2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194</v>
      </c>
      <c r="AU216" s="240" t="s">
        <v>85</v>
      </c>
      <c r="AV216" s="13" t="s">
        <v>85</v>
      </c>
      <c r="AW216" s="13" t="s">
        <v>36</v>
      </c>
      <c r="AX216" s="13" t="s">
        <v>75</v>
      </c>
      <c r="AY216" s="240" t="s">
        <v>133</v>
      </c>
    </row>
    <row r="217" s="13" customFormat="1">
      <c r="A217" s="13"/>
      <c r="B217" s="230"/>
      <c r="C217" s="231"/>
      <c r="D217" s="224" t="s">
        <v>194</v>
      </c>
      <c r="E217" s="232" t="s">
        <v>19</v>
      </c>
      <c r="F217" s="233" t="s">
        <v>1040</v>
      </c>
      <c r="G217" s="231"/>
      <c r="H217" s="234">
        <v>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194</v>
      </c>
      <c r="AU217" s="240" t="s">
        <v>85</v>
      </c>
      <c r="AV217" s="13" t="s">
        <v>85</v>
      </c>
      <c r="AW217" s="13" t="s">
        <v>36</v>
      </c>
      <c r="AX217" s="13" t="s">
        <v>75</v>
      </c>
      <c r="AY217" s="240" t="s">
        <v>133</v>
      </c>
    </row>
    <row r="218" s="14" customFormat="1">
      <c r="A218" s="14"/>
      <c r="B218" s="241"/>
      <c r="C218" s="242"/>
      <c r="D218" s="224" t="s">
        <v>194</v>
      </c>
      <c r="E218" s="243" t="s">
        <v>19</v>
      </c>
      <c r="F218" s="244" t="s">
        <v>208</v>
      </c>
      <c r="G218" s="242"/>
      <c r="H218" s="245">
        <v>3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194</v>
      </c>
      <c r="AU218" s="251" t="s">
        <v>85</v>
      </c>
      <c r="AV218" s="14" t="s">
        <v>159</v>
      </c>
      <c r="AW218" s="14" t="s">
        <v>36</v>
      </c>
      <c r="AX218" s="14" t="s">
        <v>83</v>
      </c>
      <c r="AY218" s="251" t="s">
        <v>133</v>
      </c>
    </row>
    <row r="219" s="2" customFormat="1" ht="37.8" customHeight="1">
      <c r="A219" s="40"/>
      <c r="B219" s="41"/>
      <c r="C219" s="206" t="s">
        <v>562</v>
      </c>
      <c r="D219" s="206" t="s">
        <v>136</v>
      </c>
      <c r="E219" s="207" t="s">
        <v>1041</v>
      </c>
      <c r="F219" s="208" t="s">
        <v>1042</v>
      </c>
      <c r="G219" s="209" t="s">
        <v>301</v>
      </c>
      <c r="H219" s="210">
        <v>4</v>
      </c>
      <c r="I219" s="211"/>
      <c r="J219" s="212">
        <f>ROUND(I219*H219,2)</f>
        <v>0</v>
      </c>
      <c r="K219" s="208" t="s">
        <v>140</v>
      </c>
      <c r="L219" s="46"/>
      <c r="M219" s="213" t="s">
        <v>19</v>
      </c>
      <c r="N219" s="214" t="s">
        <v>46</v>
      </c>
      <c r="O219" s="86"/>
      <c r="P219" s="215">
        <f>O219*H219</f>
        <v>0</v>
      </c>
      <c r="Q219" s="215">
        <v>0.00010000000000000001</v>
      </c>
      <c r="R219" s="215">
        <f>Q219*H219</f>
        <v>0.00040000000000000002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280</v>
      </c>
      <c r="AT219" s="217" t="s">
        <v>136</v>
      </c>
      <c r="AU219" s="217" t="s">
        <v>85</v>
      </c>
      <c r="AY219" s="19" t="s">
        <v>133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83</v>
      </c>
      <c r="BK219" s="218">
        <f>ROUND(I219*H219,2)</f>
        <v>0</v>
      </c>
      <c r="BL219" s="19" t="s">
        <v>280</v>
      </c>
      <c r="BM219" s="217" t="s">
        <v>1043</v>
      </c>
    </row>
    <row r="220" s="2" customFormat="1">
      <c r="A220" s="40"/>
      <c r="B220" s="41"/>
      <c r="C220" s="42"/>
      <c r="D220" s="219" t="s">
        <v>143</v>
      </c>
      <c r="E220" s="42"/>
      <c r="F220" s="220" t="s">
        <v>1044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143</v>
      </c>
      <c r="AU220" s="19" t="s">
        <v>85</v>
      </c>
    </row>
    <row r="221" s="13" customFormat="1">
      <c r="A221" s="13"/>
      <c r="B221" s="230"/>
      <c r="C221" s="231"/>
      <c r="D221" s="224" t="s">
        <v>194</v>
      </c>
      <c r="E221" s="232" t="s">
        <v>19</v>
      </c>
      <c r="F221" s="233" t="s">
        <v>1045</v>
      </c>
      <c r="G221" s="231"/>
      <c r="H221" s="234">
        <v>4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194</v>
      </c>
      <c r="AU221" s="240" t="s">
        <v>85</v>
      </c>
      <c r="AV221" s="13" t="s">
        <v>85</v>
      </c>
      <c r="AW221" s="13" t="s">
        <v>36</v>
      </c>
      <c r="AX221" s="13" t="s">
        <v>83</v>
      </c>
      <c r="AY221" s="240" t="s">
        <v>133</v>
      </c>
    </row>
    <row r="222" s="2" customFormat="1" ht="24.15" customHeight="1">
      <c r="A222" s="40"/>
      <c r="B222" s="41"/>
      <c r="C222" s="206" t="s">
        <v>565</v>
      </c>
      <c r="D222" s="206" t="s">
        <v>136</v>
      </c>
      <c r="E222" s="207" t="s">
        <v>1046</v>
      </c>
      <c r="F222" s="208" t="s">
        <v>1047</v>
      </c>
      <c r="G222" s="209" t="s">
        <v>301</v>
      </c>
      <c r="H222" s="210">
        <v>2</v>
      </c>
      <c r="I222" s="211"/>
      <c r="J222" s="212">
        <f>ROUND(I222*H222,2)</f>
        <v>0</v>
      </c>
      <c r="K222" s="208" t="s">
        <v>140</v>
      </c>
      <c r="L222" s="46"/>
      <c r="M222" s="213" t="s">
        <v>19</v>
      </c>
      <c r="N222" s="214" t="s">
        <v>46</v>
      </c>
      <c r="O222" s="86"/>
      <c r="P222" s="215">
        <f>O222*H222</f>
        <v>0</v>
      </c>
      <c r="Q222" s="215">
        <v>0.00027</v>
      </c>
      <c r="R222" s="215">
        <f>Q222*H222</f>
        <v>0.00054000000000000001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280</v>
      </c>
      <c r="AT222" s="217" t="s">
        <v>136</v>
      </c>
      <c r="AU222" s="217" t="s">
        <v>85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280</v>
      </c>
      <c r="BM222" s="217" t="s">
        <v>1048</v>
      </c>
    </row>
    <row r="223" s="2" customFormat="1">
      <c r="A223" s="40"/>
      <c r="B223" s="41"/>
      <c r="C223" s="42"/>
      <c r="D223" s="219" t="s">
        <v>143</v>
      </c>
      <c r="E223" s="42"/>
      <c r="F223" s="220" t="s">
        <v>1049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143</v>
      </c>
      <c r="AU223" s="19" t="s">
        <v>85</v>
      </c>
    </row>
    <row r="224" s="2" customFormat="1" ht="24.15" customHeight="1">
      <c r="A224" s="40"/>
      <c r="B224" s="41"/>
      <c r="C224" s="206" t="s">
        <v>567</v>
      </c>
      <c r="D224" s="206" t="s">
        <v>136</v>
      </c>
      <c r="E224" s="207" t="s">
        <v>1050</v>
      </c>
      <c r="F224" s="208" t="s">
        <v>1051</v>
      </c>
      <c r="G224" s="209" t="s">
        <v>301</v>
      </c>
      <c r="H224" s="210">
        <v>2</v>
      </c>
      <c r="I224" s="211"/>
      <c r="J224" s="212">
        <f>ROUND(I224*H224,2)</f>
        <v>0</v>
      </c>
      <c r="K224" s="208" t="s">
        <v>140</v>
      </c>
      <c r="L224" s="46"/>
      <c r="M224" s="213" t="s">
        <v>19</v>
      </c>
      <c r="N224" s="214" t="s">
        <v>46</v>
      </c>
      <c r="O224" s="86"/>
      <c r="P224" s="215">
        <f>O224*H224</f>
        <v>0</v>
      </c>
      <c r="Q224" s="215">
        <v>0.00075000000000000002</v>
      </c>
      <c r="R224" s="215">
        <f>Q224*H224</f>
        <v>0.0015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280</v>
      </c>
      <c r="AT224" s="217" t="s">
        <v>136</v>
      </c>
      <c r="AU224" s="217" t="s">
        <v>85</v>
      </c>
      <c r="AY224" s="19" t="s">
        <v>133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280</v>
      </c>
      <c r="BM224" s="217" t="s">
        <v>1052</v>
      </c>
    </row>
    <row r="225" s="2" customFormat="1">
      <c r="A225" s="40"/>
      <c r="B225" s="41"/>
      <c r="C225" s="42"/>
      <c r="D225" s="219" t="s">
        <v>143</v>
      </c>
      <c r="E225" s="42"/>
      <c r="F225" s="220" t="s">
        <v>1053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143</v>
      </c>
      <c r="AU225" s="19" t="s">
        <v>85</v>
      </c>
    </row>
    <row r="226" s="2" customFormat="1" ht="33" customHeight="1">
      <c r="A226" s="40"/>
      <c r="B226" s="41"/>
      <c r="C226" s="206" t="s">
        <v>569</v>
      </c>
      <c r="D226" s="206" t="s">
        <v>136</v>
      </c>
      <c r="E226" s="207" t="s">
        <v>1054</v>
      </c>
      <c r="F226" s="208" t="s">
        <v>1055</v>
      </c>
      <c r="G226" s="209" t="s">
        <v>198</v>
      </c>
      <c r="H226" s="210">
        <v>38</v>
      </c>
      <c r="I226" s="211"/>
      <c r="J226" s="212">
        <f>ROUND(I226*H226,2)</f>
        <v>0</v>
      </c>
      <c r="K226" s="208" t="s">
        <v>140</v>
      </c>
      <c r="L226" s="46"/>
      <c r="M226" s="213" t="s">
        <v>19</v>
      </c>
      <c r="N226" s="214" t="s">
        <v>46</v>
      </c>
      <c r="O226" s="86"/>
      <c r="P226" s="215">
        <f>O226*H226</f>
        <v>0</v>
      </c>
      <c r="Q226" s="215">
        <v>1.0000000000000001E-05</v>
      </c>
      <c r="R226" s="215">
        <f>Q226*H226</f>
        <v>0.00038000000000000002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280</v>
      </c>
      <c r="AT226" s="217" t="s">
        <v>136</v>
      </c>
      <c r="AU226" s="217" t="s">
        <v>85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280</v>
      </c>
      <c r="BM226" s="217" t="s">
        <v>1056</v>
      </c>
    </row>
    <row r="227" s="2" customFormat="1">
      <c r="A227" s="40"/>
      <c r="B227" s="41"/>
      <c r="C227" s="42"/>
      <c r="D227" s="219" t="s">
        <v>143</v>
      </c>
      <c r="E227" s="42"/>
      <c r="F227" s="220" t="s">
        <v>1057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143</v>
      </c>
      <c r="AU227" s="19" t="s">
        <v>85</v>
      </c>
    </row>
    <row r="228" s="13" customFormat="1">
      <c r="A228" s="13"/>
      <c r="B228" s="230"/>
      <c r="C228" s="231"/>
      <c r="D228" s="224" t="s">
        <v>194</v>
      </c>
      <c r="E228" s="232" t="s">
        <v>19</v>
      </c>
      <c r="F228" s="233" t="s">
        <v>1021</v>
      </c>
      <c r="G228" s="231"/>
      <c r="H228" s="234">
        <v>38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194</v>
      </c>
      <c r="AU228" s="240" t="s">
        <v>85</v>
      </c>
      <c r="AV228" s="13" t="s">
        <v>85</v>
      </c>
      <c r="AW228" s="13" t="s">
        <v>36</v>
      </c>
      <c r="AX228" s="13" t="s">
        <v>83</v>
      </c>
      <c r="AY228" s="240" t="s">
        <v>133</v>
      </c>
    </row>
    <row r="229" s="2" customFormat="1" ht="37.8" customHeight="1">
      <c r="A229" s="40"/>
      <c r="B229" s="41"/>
      <c r="C229" s="206" t="s">
        <v>574</v>
      </c>
      <c r="D229" s="206" t="s">
        <v>136</v>
      </c>
      <c r="E229" s="207" t="s">
        <v>1058</v>
      </c>
      <c r="F229" s="208" t="s">
        <v>1059</v>
      </c>
      <c r="G229" s="209" t="s">
        <v>198</v>
      </c>
      <c r="H229" s="210">
        <v>38</v>
      </c>
      <c r="I229" s="211"/>
      <c r="J229" s="212">
        <f>ROUND(I229*H229,2)</f>
        <v>0</v>
      </c>
      <c r="K229" s="208" t="s">
        <v>140</v>
      </c>
      <c r="L229" s="46"/>
      <c r="M229" s="213" t="s">
        <v>19</v>
      </c>
      <c r="N229" s="214" t="s">
        <v>46</v>
      </c>
      <c r="O229" s="86"/>
      <c r="P229" s="215">
        <f>O229*H229</f>
        <v>0</v>
      </c>
      <c r="Q229" s="215">
        <v>2.0000000000000002E-05</v>
      </c>
      <c r="R229" s="215">
        <f>Q229*H229</f>
        <v>0.00076000000000000004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280</v>
      </c>
      <c r="AT229" s="217" t="s">
        <v>136</v>
      </c>
      <c r="AU229" s="217" t="s">
        <v>85</v>
      </c>
      <c r="AY229" s="19" t="s">
        <v>133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280</v>
      </c>
      <c r="BM229" s="217" t="s">
        <v>1060</v>
      </c>
    </row>
    <row r="230" s="2" customFormat="1">
      <c r="A230" s="40"/>
      <c r="B230" s="41"/>
      <c r="C230" s="42"/>
      <c r="D230" s="219" t="s">
        <v>143</v>
      </c>
      <c r="E230" s="42"/>
      <c r="F230" s="220" t="s">
        <v>1061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143</v>
      </c>
      <c r="AU230" s="19" t="s">
        <v>85</v>
      </c>
    </row>
    <row r="231" s="2" customFormat="1" ht="49.05" customHeight="1">
      <c r="A231" s="40"/>
      <c r="B231" s="41"/>
      <c r="C231" s="206" t="s">
        <v>578</v>
      </c>
      <c r="D231" s="206" t="s">
        <v>136</v>
      </c>
      <c r="E231" s="207" t="s">
        <v>1062</v>
      </c>
      <c r="F231" s="208" t="s">
        <v>1063</v>
      </c>
      <c r="G231" s="209" t="s">
        <v>241</v>
      </c>
      <c r="H231" s="210">
        <v>0.045999999999999999</v>
      </c>
      <c r="I231" s="211"/>
      <c r="J231" s="212">
        <f>ROUND(I231*H231,2)</f>
        <v>0</v>
      </c>
      <c r="K231" s="208" t="s">
        <v>140</v>
      </c>
      <c r="L231" s="46"/>
      <c r="M231" s="213" t="s">
        <v>19</v>
      </c>
      <c r="N231" s="214" t="s">
        <v>46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280</v>
      </c>
      <c r="AT231" s="217" t="s">
        <v>136</v>
      </c>
      <c r="AU231" s="217" t="s">
        <v>85</v>
      </c>
      <c r="AY231" s="19" t="s">
        <v>133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280</v>
      </c>
      <c r="BM231" s="217" t="s">
        <v>1064</v>
      </c>
    </row>
    <row r="232" s="2" customFormat="1">
      <c r="A232" s="40"/>
      <c r="B232" s="41"/>
      <c r="C232" s="42"/>
      <c r="D232" s="219" t="s">
        <v>143</v>
      </c>
      <c r="E232" s="42"/>
      <c r="F232" s="220" t="s">
        <v>1065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143</v>
      </c>
      <c r="AU232" s="19" t="s">
        <v>85</v>
      </c>
    </row>
    <row r="233" s="12" customFormat="1" ht="22.8" customHeight="1">
      <c r="A233" s="12"/>
      <c r="B233" s="190"/>
      <c r="C233" s="191"/>
      <c r="D233" s="192" t="s">
        <v>74</v>
      </c>
      <c r="E233" s="204" t="s">
        <v>1066</v>
      </c>
      <c r="F233" s="204" t="s">
        <v>1067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SUM(P234:P302)</f>
        <v>0</v>
      </c>
      <c r="Q233" s="198"/>
      <c r="R233" s="199">
        <f>SUM(R234:R302)</f>
        <v>0.28048499999999998</v>
      </c>
      <c r="S233" s="198"/>
      <c r="T233" s="200">
        <f>SUM(T234:T302)</f>
        <v>0.20412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85</v>
      </c>
      <c r="AT233" s="202" t="s">
        <v>74</v>
      </c>
      <c r="AU233" s="202" t="s">
        <v>83</v>
      </c>
      <c r="AY233" s="201" t="s">
        <v>133</v>
      </c>
      <c r="BK233" s="203">
        <f>SUM(BK234:BK302)</f>
        <v>0</v>
      </c>
    </row>
    <row r="234" s="2" customFormat="1" ht="16.5" customHeight="1">
      <c r="A234" s="40"/>
      <c r="B234" s="41"/>
      <c r="C234" s="206" t="s">
        <v>582</v>
      </c>
      <c r="D234" s="206" t="s">
        <v>136</v>
      </c>
      <c r="E234" s="207" t="s">
        <v>1068</v>
      </c>
      <c r="F234" s="208" t="s">
        <v>1069</v>
      </c>
      <c r="G234" s="209" t="s">
        <v>1037</v>
      </c>
      <c r="H234" s="210">
        <v>3</v>
      </c>
      <c r="I234" s="211"/>
      <c r="J234" s="212">
        <f>ROUND(I234*H234,2)</f>
        <v>0</v>
      </c>
      <c r="K234" s="208" t="s">
        <v>140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0.034200000000000001</v>
      </c>
      <c r="T234" s="216">
        <f>S234*H234</f>
        <v>0.1026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280</v>
      </c>
      <c r="AT234" s="217" t="s">
        <v>136</v>
      </c>
      <c r="AU234" s="217" t="s">
        <v>85</v>
      </c>
      <c r="AY234" s="19" t="s">
        <v>133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280</v>
      </c>
      <c r="BM234" s="217" t="s">
        <v>1070</v>
      </c>
    </row>
    <row r="235" s="2" customFormat="1">
      <c r="A235" s="40"/>
      <c r="B235" s="41"/>
      <c r="C235" s="42"/>
      <c r="D235" s="219" t="s">
        <v>143</v>
      </c>
      <c r="E235" s="42"/>
      <c r="F235" s="220" t="s">
        <v>1071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143</v>
      </c>
      <c r="AU235" s="19" t="s">
        <v>85</v>
      </c>
    </row>
    <row r="236" s="2" customFormat="1" ht="24.15" customHeight="1">
      <c r="A236" s="40"/>
      <c r="B236" s="41"/>
      <c r="C236" s="206" t="s">
        <v>586</v>
      </c>
      <c r="D236" s="206" t="s">
        <v>136</v>
      </c>
      <c r="E236" s="207" t="s">
        <v>1072</v>
      </c>
      <c r="F236" s="208" t="s">
        <v>1073</v>
      </c>
      <c r="G236" s="209" t="s">
        <v>1037</v>
      </c>
      <c r="H236" s="210">
        <v>3</v>
      </c>
      <c r="I236" s="211"/>
      <c r="J236" s="212">
        <f>ROUND(I236*H236,2)</f>
        <v>0</v>
      </c>
      <c r="K236" s="208" t="s">
        <v>140</v>
      </c>
      <c r="L236" s="46"/>
      <c r="M236" s="213" t="s">
        <v>19</v>
      </c>
      <c r="N236" s="214" t="s">
        <v>46</v>
      </c>
      <c r="O236" s="86"/>
      <c r="P236" s="215">
        <f>O236*H236</f>
        <v>0</v>
      </c>
      <c r="Q236" s="215">
        <v>0.032419999999999997</v>
      </c>
      <c r="R236" s="215">
        <f>Q236*H236</f>
        <v>0.097259999999999985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280</v>
      </c>
      <c r="AT236" s="217" t="s">
        <v>136</v>
      </c>
      <c r="AU236" s="217" t="s">
        <v>85</v>
      </c>
      <c r="AY236" s="19" t="s">
        <v>133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83</v>
      </c>
      <c r="BK236" s="218">
        <f>ROUND(I236*H236,2)</f>
        <v>0</v>
      </c>
      <c r="BL236" s="19" t="s">
        <v>280</v>
      </c>
      <c r="BM236" s="217" t="s">
        <v>1074</v>
      </c>
    </row>
    <row r="237" s="2" customFormat="1">
      <c r="A237" s="40"/>
      <c r="B237" s="41"/>
      <c r="C237" s="42"/>
      <c r="D237" s="219" t="s">
        <v>143</v>
      </c>
      <c r="E237" s="42"/>
      <c r="F237" s="220" t="s">
        <v>1075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143</v>
      </c>
      <c r="AU237" s="19" t="s">
        <v>85</v>
      </c>
    </row>
    <row r="238" s="2" customFormat="1" ht="24.15" customHeight="1">
      <c r="A238" s="40"/>
      <c r="B238" s="41"/>
      <c r="C238" s="206" t="s">
        <v>588</v>
      </c>
      <c r="D238" s="206" t="s">
        <v>136</v>
      </c>
      <c r="E238" s="207" t="s">
        <v>1076</v>
      </c>
      <c r="F238" s="208" t="s">
        <v>1077</v>
      </c>
      <c r="G238" s="209" t="s">
        <v>1037</v>
      </c>
      <c r="H238" s="210">
        <v>3</v>
      </c>
      <c r="I238" s="211"/>
      <c r="J238" s="212">
        <f>ROUND(I238*H238,2)</f>
        <v>0</v>
      </c>
      <c r="K238" s="208" t="s">
        <v>140</v>
      </c>
      <c r="L238" s="46"/>
      <c r="M238" s="213" t="s">
        <v>19</v>
      </c>
      <c r="N238" s="214" t="s">
        <v>46</v>
      </c>
      <c r="O238" s="86"/>
      <c r="P238" s="215">
        <f>O238*H238</f>
        <v>0</v>
      </c>
      <c r="Q238" s="215">
        <v>0.017690000000000001</v>
      </c>
      <c r="R238" s="215">
        <f>Q238*H238</f>
        <v>0.053070000000000006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280</v>
      </c>
      <c r="AT238" s="217" t="s">
        <v>136</v>
      </c>
      <c r="AU238" s="217" t="s">
        <v>85</v>
      </c>
      <c r="AY238" s="19" t="s">
        <v>133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83</v>
      </c>
      <c r="BK238" s="218">
        <f>ROUND(I238*H238,2)</f>
        <v>0</v>
      </c>
      <c r="BL238" s="19" t="s">
        <v>280</v>
      </c>
      <c r="BM238" s="217" t="s">
        <v>1078</v>
      </c>
    </row>
    <row r="239" s="2" customFormat="1">
      <c r="A239" s="40"/>
      <c r="B239" s="41"/>
      <c r="C239" s="42"/>
      <c r="D239" s="219" t="s">
        <v>143</v>
      </c>
      <c r="E239" s="42"/>
      <c r="F239" s="220" t="s">
        <v>1079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143</v>
      </c>
      <c r="AU239" s="19" t="s">
        <v>85</v>
      </c>
    </row>
    <row r="240" s="2" customFormat="1" ht="16.5" customHeight="1">
      <c r="A240" s="40"/>
      <c r="B240" s="41"/>
      <c r="C240" s="206" t="s">
        <v>591</v>
      </c>
      <c r="D240" s="206" t="s">
        <v>136</v>
      </c>
      <c r="E240" s="207" t="s">
        <v>1080</v>
      </c>
      <c r="F240" s="208" t="s">
        <v>1081</v>
      </c>
      <c r="G240" s="209" t="s">
        <v>1037</v>
      </c>
      <c r="H240" s="210">
        <v>3</v>
      </c>
      <c r="I240" s="211"/>
      <c r="J240" s="212">
        <f>ROUND(I240*H240,2)</f>
        <v>0</v>
      </c>
      <c r="K240" s="208" t="s">
        <v>140</v>
      </c>
      <c r="L240" s="46"/>
      <c r="M240" s="213" t="s">
        <v>19</v>
      </c>
      <c r="N240" s="214" t="s">
        <v>46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0.0172</v>
      </c>
      <c r="T240" s="216">
        <f>S240*H240</f>
        <v>0.0516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280</v>
      </c>
      <c r="AT240" s="217" t="s">
        <v>136</v>
      </c>
      <c r="AU240" s="217" t="s">
        <v>85</v>
      </c>
      <c r="AY240" s="19" t="s">
        <v>133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280</v>
      </c>
      <c r="BM240" s="217" t="s">
        <v>1082</v>
      </c>
    </row>
    <row r="241" s="2" customFormat="1">
      <c r="A241" s="40"/>
      <c r="B241" s="41"/>
      <c r="C241" s="42"/>
      <c r="D241" s="219" t="s">
        <v>143</v>
      </c>
      <c r="E241" s="42"/>
      <c r="F241" s="220" t="s">
        <v>1083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143</v>
      </c>
      <c r="AU241" s="19" t="s">
        <v>85</v>
      </c>
    </row>
    <row r="242" s="2" customFormat="1" ht="21.75" customHeight="1">
      <c r="A242" s="40"/>
      <c r="B242" s="41"/>
      <c r="C242" s="206" t="s">
        <v>593</v>
      </c>
      <c r="D242" s="206" t="s">
        <v>136</v>
      </c>
      <c r="E242" s="207" t="s">
        <v>1084</v>
      </c>
      <c r="F242" s="208" t="s">
        <v>1085</v>
      </c>
      <c r="G242" s="209" t="s">
        <v>1037</v>
      </c>
      <c r="H242" s="210">
        <v>2</v>
      </c>
      <c r="I242" s="211"/>
      <c r="J242" s="212">
        <f>ROUND(I242*H242,2)</f>
        <v>0</v>
      </c>
      <c r="K242" s="208" t="s">
        <v>140</v>
      </c>
      <c r="L242" s="46"/>
      <c r="M242" s="213" t="s">
        <v>19</v>
      </c>
      <c r="N242" s="214" t="s">
        <v>46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0.019460000000000002</v>
      </c>
      <c r="T242" s="216">
        <f>S242*H242</f>
        <v>0.038920000000000003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280</v>
      </c>
      <c r="AT242" s="217" t="s">
        <v>136</v>
      </c>
      <c r="AU242" s="217" t="s">
        <v>85</v>
      </c>
      <c r="AY242" s="19" t="s">
        <v>133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280</v>
      </c>
      <c r="BM242" s="217" t="s">
        <v>1086</v>
      </c>
    </row>
    <row r="243" s="2" customFormat="1">
      <c r="A243" s="40"/>
      <c r="B243" s="41"/>
      <c r="C243" s="42"/>
      <c r="D243" s="219" t="s">
        <v>143</v>
      </c>
      <c r="E243" s="42"/>
      <c r="F243" s="220" t="s">
        <v>1087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143</v>
      </c>
      <c r="AU243" s="19" t="s">
        <v>85</v>
      </c>
    </row>
    <row r="244" s="2" customFormat="1" ht="37.8" customHeight="1">
      <c r="A244" s="40"/>
      <c r="B244" s="41"/>
      <c r="C244" s="206" t="s">
        <v>595</v>
      </c>
      <c r="D244" s="206" t="s">
        <v>136</v>
      </c>
      <c r="E244" s="207" t="s">
        <v>1088</v>
      </c>
      <c r="F244" s="208" t="s">
        <v>1089</v>
      </c>
      <c r="G244" s="209" t="s">
        <v>1037</v>
      </c>
      <c r="H244" s="210">
        <v>2</v>
      </c>
      <c r="I244" s="211"/>
      <c r="J244" s="212">
        <f>ROUND(I244*H244,2)</f>
        <v>0</v>
      </c>
      <c r="K244" s="208" t="s">
        <v>140</v>
      </c>
      <c r="L244" s="46"/>
      <c r="M244" s="213" t="s">
        <v>19</v>
      </c>
      <c r="N244" s="214" t="s">
        <v>46</v>
      </c>
      <c r="O244" s="86"/>
      <c r="P244" s="215">
        <f>O244*H244</f>
        <v>0</v>
      </c>
      <c r="Q244" s="215">
        <v>0.015469999999999999</v>
      </c>
      <c r="R244" s="215">
        <f>Q244*H244</f>
        <v>0.030939999999999999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280</v>
      </c>
      <c r="AT244" s="217" t="s">
        <v>136</v>
      </c>
      <c r="AU244" s="217" t="s">
        <v>85</v>
      </c>
      <c r="AY244" s="19" t="s">
        <v>133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83</v>
      </c>
      <c r="BK244" s="218">
        <f>ROUND(I244*H244,2)</f>
        <v>0</v>
      </c>
      <c r="BL244" s="19" t="s">
        <v>280</v>
      </c>
      <c r="BM244" s="217" t="s">
        <v>1090</v>
      </c>
    </row>
    <row r="245" s="2" customFormat="1">
      <c r="A245" s="40"/>
      <c r="B245" s="41"/>
      <c r="C245" s="42"/>
      <c r="D245" s="219" t="s">
        <v>143</v>
      </c>
      <c r="E245" s="42"/>
      <c r="F245" s="220" t="s">
        <v>1091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143</v>
      </c>
      <c r="AU245" s="19" t="s">
        <v>85</v>
      </c>
    </row>
    <row r="246" s="2" customFormat="1" ht="21.75" customHeight="1">
      <c r="A246" s="40"/>
      <c r="B246" s="41"/>
      <c r="C246" s="206" t="s">
        <v>600</v>
      </c>
      <c r="D246" s="206" t="s">
        <v>136</v>
      </c>
      <c r="E246" s="207" t="s">
        <v>1092</v>
      </c>
      <c r="F246" s="208" t="s">
        <v>1093</v>
      </c>
      <c r="G246" s="209" t="s">
        <v>1037</v>
      </c>
      <c r="H246" s="210">
        <v>1</v>
      </c>
      <c r="I246" s="211"/>
      <c r="J246" s="212">
        <f>ROUND(I246*H246,2)</f>
        <v>0</v>
      </c>
      <c r="K246" s="208" t="s">
        <v>140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0.04088</v>
      </c>
      <c r="R246" s="215">
        <f>Q246*H246</f>
        <v>0.04088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280</v>
      </c>
      <c r="AT246" s="217" t="s">
        <v>136</v>
      </c>
      <c r="AU246" s="217" t="s">
        <v>85</v>
      </c>
      <c r="AY246" s="19" t="s">
        <v>133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280</v>
      </c>
      <c r="BM246" s="217" t="s">
        <v>1094</v>
      </c>
    </row>
    <row r="247" s="2" customFormat="1">
      <c r="A247" s="40"/>
      <c r="B247" s="41"/>
      <c r="C247" s="42"/>
      <c r="D247" s="219" t="s">
        <v>143</v>
      </c>
      <c r="E247" s="42"/>
      <c r="F247" s="220" t="s">
        <v>1095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143</v>
      </c>
      <c r="AU247" s="19" t="s">
        <v>85</v>
      </c>
    </row>
    <row r="248" s="2" customFormat="1" ht="49.05" customHeight="1">
      <c r="A248" s="40"/>
      <c r="B248" s="41"/>
      <c r="C248" s="206" t="s">
        <v>604</v>
      </c>
      <c r="D248" s="206" t="s">
        <v>136</v>
      </c>
      <c r="E248" s="207" t="s">
        <v>1096</v>
      </c>
      <c r="F248" s="208" t="s">
        <v>1097</v>
      </c>
      <c r="G248" s="209" t="s">
        <v>1037</v>
      </c>
      <c r="H248" s="210">
        <v>1</v>
      </c>
      <c r="I248" s="211"/>
      <c r="J248" s="212">
        <f>ROUND(I248*H248,2)</f>
        <v>0</v>
      </c>
      <c r="K248" s="208" t="s">
        <v>140</v>
      </c>
      <c r="L248" s="46"/>
      <c r="M248" s="213" t="s">
        <v>19</v>
      </c>
      <c r="N248" s="214" t="s">
        <v>46</v>
      </c>
      <c r="O248" s="86"/>
      <c r="P248" s="215">
        <f>O248*H248</f>
        <v>0</v>
      </c>
      <c r="Q248" s="215">
        <v>0.033300000000000003</v>
      </c>
      <c r="R248" s="215">
        <f>Q248*H248</f>
        <v>0.033300000000000003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280</v>
      </c>
      <c r="AT248" s="217" t="s">
        <v>136</v>
      </c>
      <c r="AU248" s="217" t="s">
        <v>85</v>
      </c>
      <c r="AY248" s="19" t="s">
        <v>133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280</v>
      </c>
      <c r="BM248" s="217" t="s">
        <v>1098</v>
      </c>
    </row>
    <row r="249" s="2" customFormat="1">
      <c r="A249" s="40"/>
      <c r="B249" s="41"/>
      <c r="C249" s="42"/>
      <c r="D249" s="219" t="s">
        <v>143</v>
      </c>
      <c r="E249" s="42"/>
      <c r="F249" s="220" t="s">
        <v>1099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143</v>
      </c>
      <c r="AU249" s="19" t="s">
        <v>85</v>
      </c>
    </row>
    <row r="250" s="2" customFormat="1" ht="24.15" customHeight="1">
      <c r="A250" s="40"/>
      <c r="B250" s="41"/>
      <c r="C250" s="206" t="s">
        <v>607</v>
      </c>
      <c r="D250" s="206" t="s">
        <v>136</v>
      </c>
      <c r="E250" s="207" t="s">
        <v>1100</v>
      </c>
      <c r="F250" s="208" t="s">
        <v>1101</v>
      </c>
      <c r="G250" s="209" t="s">
        <v>301</v>
      </c>
      <c r="H250" s="210">
        <v>2</v>
      </c>
      <c r="I250" s="211"/>
      <c r="J250" s="212">
        <f>ROUND(I250*H250,2)</f>
        <v>0</v>
      </c>
      <c r="K250" s="208" t="s">
        <v>1102</v>
      </c>
      <c r="L250" s="46"/>
      <c r="M250" s="213" t="s">
        <v>19</v>
      </c>
      <c r="N250" s="214" t="s">
        <v>46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280</v>
      </c>
      <c r="AT250" s="217" t="s">
        <v>136</v>
      </c>
      <c r="AU250" s="217" t="s">
        <v>85</v>
      </c>
      <c r="AY250" s="19" t="s">
        <v>133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83</v>
      </c>
      <c r="BK250" s="218">
        <f>ROUND(I250*H250,2)</f>
        <v>0</v>
      </c>
      <c r="BL250" s="19" t="s">
        <v>280</v>
      </c>
      <c r="BM250" s="217" t="s">
        <v>1103</v>
      </c>
    </row>
    <row r="251" s="2" customFormat="1">
      <c r="A251" s="40"/>
      <c r="B251" s="41"/>
      <c r="C251" s="42"/>
      <c r="D251" s="219" t="s">
        <v>143</v>
      </c>
      <c r="E251" s="42"/>
      <c r="F251" s="220" t="s">
        <v>1104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143</v>
      </c>
      <c r="AU251" s="19" t="s">
        <v>85</v>
      </c>
    </row>
    <row r="252" s="2" customFormat="1" ht="16.5" customHeight="1">
      <c r="A252" s="40"/>
      <c r="B252" s="41"/>
      <c r="C252" s="252" t="s">
        <v>614</v>
      </c>
      <c r="D252" s="252" t="s">
        <v>321</v>
      </c>
      <c r="E252" s="253" t="s">
        <v>1105</v>
      </c>
      <c r="F252" s="254" t="s">
        <v>1106</v>
      </c>
      <c r="G252" s="255" t="s">
        <v>301</v>
      </c>
      <c r="H252" s="256">
        <v>2</v>
      </c>
      <c r="I252" s="257"/>
      <c r="J252" s="258">
        <f>ROUND(I252*H252,2)</f>
        <v>0</v>
      </c>
      <c r="K252" s="254" t="s">
        <v>1102</v>
      </c>
      <c r="L252" s="259"/>
      <c r="M252" s="260" t="s">
        <v>19</v>
      </c>
      <c r="N252" s="261" t="s">
        <v>46</v>
      </c>
      <c r="O252" s="86"/>
      <c r="P252" s="215">
        <f>O252*H252</f>
        <v>0</v>
      </c>
      <c r="Q252" s="215">
        <v>0.00050000000000000001</v>
      </c>
      <c r="R252" s="215">
        <f>Q252*H252</f>
        <v>0.001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324</v>
      </c>
      <c r="AT252" s="217" t="s">
        <v>321</v>
      </c>
      <c r="AU252" s="217" t="s">
        <v>85</v>
      </c>
      <c r="AY252" s="19" t="s">
        <v>133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280</v>
      </c>
      <c r="BM252" s="217" t="s">
        <v>1107</v>
      </c>
    </row>
    <row r="253" s="2" customFormat="1" ht="24.15" customHeight="1">
      <c r="A253" s="40"/>
      <c r="B253" s="41"/>
      <c r="C253" s="206" t="s">
        <v>618</v>
      </c>
      <c r="D253" s="206" t="s">
        <v>136</v>
      </c>
      <c r="E253" s="207" t="s">
        <v>1108</v>
      </c>
      <c r="F253" s="208" t="s">
        <v>1109</v>
      </c>
      <c r="G253" s="209" t="s">
        <v>301</v>
      </c>
      <c r="H253" s="210">
        <v>3</v>
      </c>
      <c r="I253" s="211"/>
      <c r="J253" s="212">
        <f>ROUND(I253*H253,2)</f>
        <v>0</v>
      </c>
      <c r="K253" s="208" t="s">
        <v>1102</v>
      </c>
      <c r="L253" s="46"/>
      <c r="M253" s="213" t="s">
        <v>19</v>
      </c>
      <c r="N253" s="214" t="s">
        <v>46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280</v>
      </c>
      <c r="AT253" s="217" t="s">
        <v>136</v>
      </c>
      <c r="AU253" s="217" t="s">
        <v>85</v>
      </c>
      <c r="AY253" s="19" t="s">
        <v>133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83</v>
      </c>
      <c r="BK253" s="218">
        <f>ROUND(I253*H253,2)</f>
        <v>0</v>
      </c>
      <c r="BL253" s="19" t="s">
        <v>280</v>
      </c>
      <c r="BM253" s="217" t="s">
        <v>1110</v>
      </c>
    </row>
    <row r="254" s="2" customFormat="1">
      <c r="A254" s="40"/>
      <c r="B254" s="41"/>
      <c r="C254" s="42"/>
      <c r="D254" s="219" t="s">
        <v>143</v>
      </c>
      <c r="E254" s="42"/>
      <c r="F254" s="220" t="s">
        <v>1111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143</v>
      </c>
      <c r="AU254" s="19" t="s">
        <v>85</v>
      </c>
    </row>
    <row r="255" s="2" customFormat="1" ht="16.5" customHeight="1">
      <c r="A255" s="40"/>
      <c r="B255" s="41"/>
      <c r="C255" s="252" t="s">
        <v>627</v>
      </c>
      <c r="D255" s="252" t="s">
        <v>321</v>
      </c>
      <c r="E255" s="253" t="s">
        <v>1112</v>
      </c>
      <c r="F255" s="254" t="s">
        <v>1113</v>
      </c>
      <c r="G255" s="255" t="s">
        <v>301</v>
      </c>
      <c r="H255" s="256">
        <v>3</v>
      </c>
      <c r="I255" s="257"/>
      <c r="J255" s="258">
        <f>ROUND(I255*H255,2)</f>
        <v>0</v>
      </c>
      <c r="K255" s="254" t="s">
        <v>1102</v>
      </c>
      <c r="L255" s="259"/>
      <c r="M255" s="260" t="s">
        <v>19</v>
      </c>
      <c r="N255" s="261" t="s">
        <v>46</v>
      </c>
      <c r="O255" s="86"/>
      <c r="P255" s="215">
        <f>O255*H255</f>
        <v>0</v>
      </c>
      <c r="Q255" s="215">
        <v>0.00050000000000000001</v>
      </c>
      <c r="R255" s="215">
        <f>Q255*H255</f>
        <v>0.0015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324</v>
      </c>
      <c r="AT255" s="217" t="s">
        <v>321</v>
      </c>
      <c r="AU255" s="217" t="s">
        <v>85</v>
      </c>
      <c r="AY255" s="19" t="s">
        <v>133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280</v>
      </c>
      <c r="BM255" s="217" t="s">
        <v>1114</v>
      </c>
    </row>
    <row r="256" s="2" customFormat="1" ht="24.15" customHeight="1">
      <c r="A256" s="40"/>
      <c r="B256" s="41"/>
      <c r="C256" s="206" t="s">
        <v>632</v>
      </c>
      <c r="D256" s="206" t="s">
        <v>136</v>
      </c>
      <c r="E256" s="207" t="s">
        <v>1115</v>
      </c>
      <c r="F256" s="208" t="s">
        <v>1116</v>
      </c>
      <c r="G256" s="209" t="s">
        <v>301</v>
      </c>
      <c r="H256" s="210">
        <v>2</v>
      </c>
      <c r="I256" s="211"/>
      <c r="J256" s="212">
        <f>ROUND(I256*H256,2)</f>
        <v>0</v>
      </c>
      <c r="K256" s="208" t="s">
        <v>1102</v>
      </c>
      <c r="L256" s="46"/>
      <c r="M256" s="213" t="s">
        <v>19</v>
      </c>
      <c r="N256" s="214" t="s">
        <v>46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280</v>
      </c>
      <c r="AT256" s="217" t="s">
        <v>136</v>
      </c>
      <c r="AU256" s="217" t="s">
        <v>85</v>
      </c>
      <c r="AY256" s="19" t="s">
        <v>133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83</v>
      </c>
      <c r="BK256" s="218">
        <f>ROUND(I256*H256,2)</f>
        <v>0</v>
      </c>
      <c r="BL256" s="19" t="s">
        <v>280</v>
      </c>
      <c r="BM256" s="217" t="s">
        <v>1117</v>
      </c>
    </row>
    <row r="257" s="2" customFormat="1">
      <c r="A257" s="40"/>
      <c r="B257" s="41"/>
      <c r="C257" s="42"/>
      <c r="D257" s="219" t="s">
        <v>143</v>
      </c>
      <c r="E257" s="42"/>
      <c r="F257" s="220" t="s">
        <v>1118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143</v>
      </c>
      <c r="AU257" s="19" t="s">
        <v>85</v>
      </c>
    </row>
    <row r="258" s="2" customFormat="1" ht="24.15" customHeight="1">
      <c r="A258" s="40"/>
      <c r="B258" s="41"/>
      <c r="C258" s="252" t="s">
        <v>637</v>
      </c>
      <c r="D258" s="252" t="s">
        <v>321</v>
      </c>
      <c r="E258" s="253" t="s">
        <v>1119</v>
      </c>
      <c r="F258" s="254" t="s">
        <v>1120</v>
      </c>
      <c r="G258" s="255" t="s">
        <v>301</v>
      </c>
      <c r="H258" s="256">
        <v>2</v>
      </c>
      <c r="I258" s="257"/>
      <c r="J258" s="258">
        <f>ROUND(I258*H258,2)</f>
        <v>0</v>
      </c>
      <c r="K258" s="254" t="s">
        <v>1102</v>
      </c>
      <c r="L258" s="259"/>
      <c r="M258" s="260" t="s">
        <v>19</v>
      </c>
      <c r="N258" s="261" t="s">
        <v>46</v>
      </c>
      <c r="O258" s="86"/>
      <c r="P258" s="215">
        <f>O258*H258</f>
        <v>0</v>
      </c>
      <c r="Q258" s="215">
        <v>0.00050000000000000001</v>
      </c>
      <c r="R258" s="215">
        <f>Q258*H258</f>
        <v>0.001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324</v>
      </c>
      <c r="AT258" s="217" t="s">
        <v>321</v>
      </c>
      <c r="AU258" s="217" t="s">
        <v>85</v>
      </c>
      <c r="AY258" s="19" t="s">
        <v>133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280</v>
      </c>
      <c r="BM258" s="217" t="s">
        <v>1121</v>
      </c>
    </row>
    <row r="259" s="2" customFormat="1" ht="24.15" customHeight="1">
      <c r="A259" s="40"/>
      <c r="B259" s="41"/>
      <c r="C259" s="206" t="s">
        <v>642</v>
      </c>
      <c r="D259" s="206" t="s">
        <v>136</v>
      </c>
      <c r="E259" s="207" t="s">
        <v>1122</v>
      </c>
      <c r="F259" s="208" t="s">
        <v>1123</v>
      </c>
      <c r="G259" s="209" t="s">
        <v>301</v>
      </c>
      <c r="H259" s="210">
        <v>3</v>
      </c>
      <c r="I259" s="211"/>
      <c r="J259" s="212">
        <f>ROUND(I259*H259,2)</f>
        <v>0</v>
      </c>
      <c r="K259" s="208" t="s">
        <v>1102</v>
      </c>
      <c r="L259" s="46"/>
      <c r="M259" s="213" t="s">
        <v>19</v>
      </c>
      <c r="N259" s="214" t="s">
        <v>46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280</v>
      </c>
      <c r="AT259" s="217" t="s">
        <v>136</v>
      </c>
      <c r="AU259" s="217" t="s">
        <v>85</v>
      </c>
      <c r="AY259" s="19" t="s">
        <v>133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83</v>
      </c>
      <c r="BK259" s="218">
        <f>ROUND(I259*H259,2)</f>
        <v>0</v>
      </c>
      <c r="BL259" s="19" t="s">
        <v>280</v>
      </c>
      <c r="BM259" s="217" t="s">
        <v>1124</v>
      </c>
    </row>
    <row r="260" s="2" customFormat="1">
      <c r="A260" s="40"/>
      <c r="B260" s="41"/>
      <c r="C260" s="42"/>
      <c r="D260" s="219" t="s">
        <v>143</v>
      </c>
      <c r="E260" s="42"/>
      <c r="F260" s="220" t="s">
        <v>1125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143</v>
      </c>
      <c r="AU260" s="19" t="s">
        <v>85</v>
      </c>
    </row>
    <row r="261" s="2" customFormat="1" ht="24.15" customHeight="1">
      <c r="A261" s="40"/>
      <c r="B261" s="41"/>
      <c r="C261" s="252" t="s">
        <v>648</v>
      </c>
      <c r="D261" s="252" t="s">
        <v>321</v>
      </c>
      <c r="E261" s="253" t="s">
        <v>1126</v>
      </c>
      <c r="F261" s="254" t="s">
        <v>1127</v>
      </c>
      <c r="G261" s="255" t="s">
        <v>301</v>
      </c>
      <c r="H261" s="256">
        <v>3</v>
      </c>
      <c r="I261" s="257"/>
      <c r="J261" s="258">
        <f>ROUND(I261*H261,2)</f>
        <v>0</v>
      </c>
      <c r="K261" s="254" t="s">
        <v>1102</v>
      </c>
      <c r="L261" s="259"/>
      <c r="M261" s="260" t="s">
        <v>19</v>
      </c>
      <c r="N261" s="261" t="s">
        <v>46</v>
      </c>
      <c r="O261" s="86"/>
      <c r="P261" s="215">
        <f>O261*H261</f>
        <v>0</v>
      </c>
      <c r="Q261" s="215">
        <v>0.0012999999999999999</v>
      </c>
      <c r="R261" s="215">
        <f>Q261*H261</f>
        <v>0.0038999999999999998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324</v>
      </c>
      <c r="AT261" s="217" t="s">
        <v>321</v>
      </c>
      <c r="AU261" s="217" t="s">
        <v>85</v>
      </c>
      <c r="AY261" s="19" t="s">
        <v>133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280</v>
      </c>
      <c r="BM261" s="217" t="s">
        <v>1128</v>
      </c>
    </row>
    <row r="262" s="2" customFormat="1" ht="21.75" customHeight="1">
      <c r="A262" s="40"/>
      <c r="B262" s="41"/>
      <c r="C262" s="206" t="s">
        <v>653</v>
      </c>
      <c r="D262" s="206" t="s">
        <v>136</v>
      </c>
      <c r="E262" s="207" t="s">
        <v>1129</v>
      </c>
      <c r="F262" s="208" t="s">
        <v>1130</v>
      </c>
      <c r="G262" s="209" t="s">
        <v>301</v>
      </c>
      <c r="H262" s="210">
        <v>5</v>
      </c>
      <c r="I262" s="211"/>
      <c r="J262" s="212">
        <f>ROUND(I262*H262,2)</f>
        <v>0</v>
      </c>
      <c r="K262" s="208" t="s">
        <v>1102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280</v>
      </c>
      <c r="AT262" s="217" t="s">
        <v>136</v>
      </c>
      <c r="AU262" s="217" t="s">
        <v>85</v>
      </c>
      <c r="AY262" s="19" t="s">
        <v>133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280</v>
      </c>
      <c r="BM262" s="217" t="s">
        <v>1131</v>
      </c>
    </row>
    <row r="263" s="2" customFormat="1">
      <c r="A263" s="40"/>
      <c r="B263" s="41"/>
      <c r="C263" s="42"/>
      <c r="D263" s="219" t="s">
        <v>143</v>
      </c>
      <c r="E263" s="42"/>
      <c r="F263" s="220" t="s">
        <v>1132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143</v>
      </c>
      <c r="AU263" s="19" t="s">
        <v>85</v>
      </c>
    </row>
    <row r="264" s="2" customFormat="1" ht="16.5" customHeight="1">
      <c r="A264" s="40"/>
      <c r="B264" s="41"/>
      <c r="C264" s="252" t="s">
        <v>660</v>
      </c>
      <c r="D264" s="252" t="s">
        <v>321</v>
      </c>
      <c r="E264" s="253" t="s">
        <v>1133</v>
      </c>
      <c r="F264" s="254" t="s">
        <v>1134</v>
      </c>
      <c r="G264" s="255" t="s">
        <v>301</v>
      </c>
      <c r="H264" s="256">
        <v>5</v>
      </c>
      <c r="I264" s="257"/>
      <c r="J264" s="258">
        <f>ROUND(I264*H264,2)</f>
        <v>0</v>
      </c>
      <c r="K264" s="254" t="s">
        <v>1102</v>
      </c>
      <c r="L264" s="259"/>
      <c r="M264" s="260" t="s">
        <v>19</v>
      </c>
      <c r="N264" s="261" t="s">
        <v>46</v>
      </c>
      <c r="O264" s="86"/>
      <c r="P264" s="215">
        <f>O264*H264</f>
        <v>0</v>
      </c>
      <c r="Q264" s="215">
        <v>0.00012</v>
      </c>
      <c r="R264" s="215">
        <f>Q264*H264</f>
        <v>0.00060000000000000006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324</v>
      </c>
      <c r="AT264" s="217" t="s">
        <v>321</v>
      </c>
      <c r="AU264" s="217" t="s">
        <v>85</v>
      </c>
      <c r="AY264" s="19" t="s">
        <v>133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83</v>
      </c>
      <c r="BK264" s="218">
        <f>ROUND(I264*H264,2)</f>
        <v>0</v>
      </c>
      <c r="BL264" s="19" t="s">
        <v>280</v>
      </c>
      <c r="BM264" s="217" t="s">
        <v>1135</v>
      </c>
    </row>
    <row r="265" s="2" customFormat="1" ht="16.5" customHeight="1">
      <c r="A265" s="40"/>
      <c r="B265" s="41"/>
      <c r="C265" s="206" t="s">
        <v>665</v>
      </c>
      <c r="D265" s="206" t="s">
        <v>136</v>
      </c>
      <c r="E265" s="207" t="s">
        <v>1136</v>
      </c>
      <c r="F265" s="208" t="s">
        <v>1137</v>
      </c>
      <c r="G265" s="209" t="s">
        <v>301</v>
      </c>
      <c r="H265" s="210">
        <v>3</v>
      </c>
      <c r="I265" s="211"/>
      <c r="J265" s="212">
        <f>ROUND(I265*H265,2)</f>
        <v>0</v>
      </c>
      <c r="K265" s="208" t="s">
        <v>140</v>
      </c>
      <c r="L265" s="46"/>
      <c r="M265" s="213" t="s">
        <v>19</v>
      </c>
      <c r="N265" s="214" t="s">
        <v>46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0.00048999999999999998</v>
      </c>
      <c r="T265" s="216">
        <f>S265*H265</f>
        <v>0.00147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280</v>
      </c>
      <c r="AT265" s="217" t="s">
        <v>136</v>
      </c>
      <c r="AU265" s="217" t="s">
        <v>85</v>
      </c>
      <c r="AY265" s="19" t="s">
        <v>133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83</v>
      </c>
      <c r="BK265" s="218">
        <f>ROUND(I265*H265,2)</f>
        <v>0</v>
      </c>
      <c r="BL265" s="19" t="s">
        <v>280</v>
      </c>
      <c r="BM265" s="217" t="s">
        <v>1138</v>
      </c>
    </row>
    <row r="266" s="2" customFormat="1">
      <c r="A266" s="40"/>
      <c r="B266" s="41"/>
      <c r="C266" s="42"/>
      <c r="D266" s="219" t="s">
        <v>143</v>
      </c>
      <c r="E266" s="42"/>
      <c r="F266" s="220" t="s">
        <v>1139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143</v>
      </c>
      <c r="AU266" s="19" t="s">
        <v>85</v>
      </c>
    </row>
    <row r="267" s="2" customFormat="1" ht="24.15" customHeight="1">
      <c r="A267" s="40"/>
      <c r="B267" s="41"/>
      <c r="C267" s="206" t="s">
        <v>670</v>
      </c>
      <c r="D267" s="206" t="s">
        <v>136</v>
      </c>
      <c r="E267" s="207" t="s">
        <v>1140</v>
      </c>
      <c r="F267" s="208" t="s">
        <v>1141</v>
      </c>
      <c r="G267" s="209" t="s">
        <v>301</v>
      </c>
      <c r="H267" s="210">
        <v>3</v>
      </c>
      <c r="I267" s="211"/>
      <c r="J267" s="212">
        <f>ROUND(I267*H267,2)</f>
        <v>0</v>
      </c>
      <c r="K267" s="208" t="s">
        <v>140</v>
      </c>
      <c r="L267" s="46"/>
      <c r="M267" s="213" t="s">
        <v>19</v>
      </c>
      <c r="N267" s="214" t="s">
        <v>46</v>
      </c>
      <c r="O267" s="86"/>
      <c r="P267" s="215">
        <f>O267*H267</f>
        <v>0</v>
      </c>
      <c r="Q267" s="215">
        <v>0.00142</v>
      </c>
      <c r="R267" s="215">
        <f>Q267*H267</f>
        <v>0.0042599999999999999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280</v>
      </c>
      <c r="AT267" s="217" t="s">
        <v>136</v>
      </c>
      <c r="AU267" s="217" t="s">
        <v>85</v>
      </c>
      <c r="AY267" s="19" t="s">
        <v>133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83</v>
      </c>
      <c r="BK267" s="218">
        <f>ROUND(I267*H267,2)</f>
        <v>0</v>
      </c>
      <c r="BL267" s="19" t="s">
        <v>280</v>
      </c>
      <c r="BM267" s="217" t="s">
        <v>1142</v>
      </c>
    </row>
    <row r="268" s="2" customFormat="1">
      <c r="A268" s="40"/>
      <c r="B268" s="41"/>
      <c r="C268" s="42"/>
      <c r="D268" s="219" t="s">
        <v>143</v>
      </c>
      <c r="E268" s="42"/>
      <c r="F268" s="220" t="s">
        <v>1143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143</v>
      </c>
      <c r="AU268" s="19" t="s">
        <v>85</v>
      </c>
    </row>
    <row r="269" s="13" customFormat="1">
      <c r="A269" s="13"/>
      <c r="B269" s="230"/>
      <c r="C269" s="231"/>
      <c r="D269" s="224" t="s">
        <v>194</v>
      </c>
      <c r="E269" s="232" t="s">
        <v>19</v>
      </c>
      <c r="F269" s="233" t="s">
        <v>781</v>
      </c>
      <c r="G269" s="231"/>
      <c r="H269" s="234">
        <v>3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194</v>
      </c>
      <c r="AU269" s="240" t="s">
        <v>85</v>
      </c>
      <c r="AV269" s="13" t="s">
        <v>85</v>
      </c>
      <c r="AW269" s="13" t="s">
        <v>36</v>
      </c>
      <c r="AX269" s="13" t="s">
        <v>83</v>
      </c>
      <c r="AY269" s="240" t="s">
        <v>133</v>
      </c>
    </row>
    <row r="270" s="2" customFormat="1" ht="24.15" customHeight="1">
      <c r="A270" s="40"/>
      <c r="B270" s="41"/>
      <c r="C270" s="206" t="s">
        <v>675</v>
      </c>
      <c r="D270" s="206" t="s">
        <v>136</v>
      </c>
      <c r="E270" s="207" t="s">
        <v>1144</v>
      </c>
      <c r="F270" s="208" t="s">
        <v>1145</v>
      </c>
      <c r="G270" s="209" t="s">
        <v>1037</v>
      </c>
      <c r="H270" s="210">
        <v>7</v>
      </c>
      <c r="I270" s="211"/>
      <c r="J270" s="212">
        <f>ROUND(I270*H270,2)</f>
        <v>0</v>
      </c>
      <c r="K270" s="208" t="s">
        <v>140</v>
      </c>
      <c r="L270" s="46"/>
      <c r="M270" s="213" t="s">
        <v>19</v>
      </c>
      <c r="N270" s="214" t="s">
        <v>46</v>
      </c>
      <c r="O270" s="86"/>
      <c r="P270" s="215">
        <f>O270*H270</f>
        <v>0</v>
      </c>
      <c r="Q270" s="215">
        <v>9.0000000000000006E-05</v>
      </c>
      <c r="R270" s="215">
        <f>Q270*H270</f>
        <v>0.00063000000000000003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280</v>
      </c>
      <c r="AT270" s="217" t="s">
        <v>136</v>
      </c>
      <c r="AU270" s="217" t="s">
        <v>85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280</v>
      </c>
      <c r="BM270" s="217" t="s">
        <v>1146</v>
      </c>
    </row>
    <row r="271" s="2" customFormat="1">
      <c r="A271" s="40"/>
      <c r="B271" s="41"/>
      <c r="C271" s="42"/>
      <c r="D271" s="219" t="s">
        <v>143</v>
      </c>
      <c r="E271" s="42"/>
      <c r="F271" s="220" t="s">
        <v>1147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143</v>
      </c>
      <c r="AU271" s="19" t="s">
        <v>85</v>
      </c>
    </row>
    <row r="272" s="2" customFormat="1" ht="24.15" customHeight="1">
      <c r="A272" s="40"/>
      <c r="B272" s="41"/>
      <c r="C272" s="252" t="s">
        <v>685</v>
      </c>
      <c r="D272" s="252" t="s">
        <v>321</v>
      </c>
      <c r="E272" s="253" t="s">
        <v>1148</v>
      </c>
      <c r="F272" s="254" t="s">
        <v>1149</v>
      </c>
      <c r="G272" s="255" t="s">
        <v>301</v>
      </c>
      <c r="H272" s="256">
        <v>7</v>
      </c>
      <c r="I272" s="257"/>
      <c r="J272" s="258">
        <f>ROUND(I272*H272,2)</f>
        <v>0</v>
      </c>
      <c r="K272" s="254" t="s">
        <v>140</v>
      </c>
      <c r="L272" s="259"/>
      <c r="M272" s="260" t="s">
        <v>19</v>
      </c>
      <c r="N272" s="261" t="s">
        <v>46</v>
      </c>
      <c r="O272" s="86"/>
      <c r="P272" s="215">
        <f>O272*H272</f>
        <v>0</v>
      </c>
      <c r="Q272" s="215">
        <v>0.00031</v>
      </c>
      <c r="R272" s="215">
        <f>Q272*H272</f>
        <v>0.0021700000000000001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324</v>
      </c>
      <c r="AT272" s="217" t="s">
        <v>321</v>
      </c>
      <c r="AU272" s="217" t="s">
        <v>85</v>
      </c>
      <c r="AY272" s="19" t="s">
        <v>133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83</v>
      </c>
      <c r="BK272" s="218">
        <f>ROUND(I272*H272,2)</f>
        <v>0</v>
      </c>
      <c r="BL272" s="19" t="s">
        <v>280</v>
      </c>
      <c r="BM272" s="217" t="s">
        <v>1150</v>
      </c>
    </row>
    <row r="273" s="2" customFormat="1" ht="24.15" customHeight="1">
      <c r="A273" s="40"/>
      <c r="B273" s="41"/>
      <c r="C273" s="252" t="s">
        <v>693</v>
      </c>
      <c r="D273" s="252" t="s">
        <v>321</v>
      </c>
      <c r="E273" s="253" t="s">
        <v>1151</v>
      </c>
      <c r="F273" s="254" t="s">
        <v>1152</v>
      </c>
      <c r="G273" s="255" t="s">
        <v>198</v>
      </c>
      <c r="H273" s="256">
        <v>2</v>
      </c>
      <c r="I273" s="257"/>
      <c r="J273" s="258">
        <f>ROUND(I273*H273,2)</f>
        <v>0</v>
      </c>
      <c r="K273" s="254" t="s">
        <v>140</v>
      </c>
      <c r="L273" s="259"/>
      <c r="M273" s="260" t="s">
        <v>19</v>
      </c>
      <c r="N273" s="261" t="s">
        <v>46</v>
      </c>
      <c r="O273" s="86"/>
      <c r="P273" s="215">
        <f>O273*H273</f>
        <v>0</v>
      </c>
      <c r="Q273" s="215">
        <v>0.00018000000000000001</v>
      </c>
      <c r="R273" s="215">
        <f>Q273*H273</f>
        <v>0.00036000000000000002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324</v>
      </c>
      <c r="AT273" s="217" t="s">
        <v>321</v>
      </c>
      <c r="AU273" s="217" t="s">
        <v>85</v>
      </c>
      <c r="AY273" s="19" t="s">
        <v>133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83</v>
      </c>
      <c r="BK273" s="218">
        <f>ROUND(I273*H273,2)</f>
        <v>0</v>
      </c>
      <c r="BL273" s="19" t="s">
        <v>280</v>
      </c>
      <c r="BM273" s="217" t="s">
        <v>1153</v>
      </c>
    </row>
    <row r="274" s="2" customFormat="1" ht="24.15" customHeight="1">
      <c r="A274" s="40"/>
      <c r="B274" s="41"/>
      <c r="C274" s="252" t="s">
        <v>698</v>
      </c>
      <c r="D274" s="252" t="s">
        <v>321</v>
      </c>
      <c r="E274" s="253" t="s">
        <v>1154</v>
      </c>
      <c r="F274" s="254" t="s">
        <v>1155</v>
      </c>
      <c r="G274" s="255" t="s">
        <v>198</v>
      </c>
      <c r="H274" s="256">
        <v>1.5</v>
      </c>
      <c r="I274" s="257"/>
      <c r="J274" s="258">
        <f>ROUND(I274*H274,2)</f>
        <v>0</v>
      </c>
      <c r="K274" s="254" t="s">
        <v>140</v>
      </c>
      <c r="L274" s="259"/>
      <c r="M274" s="260" t="s">
        <v>19</v>
      </c>
      <c r="N274" s="261" t="s">
        <v>46</v>
      </c>
      <c r="O274" s="86"/>
      <c r="P274" s="215">
        <f>O274*H274</f>
        <v>0</v>
      </c>
      <c r="Q274" s="215">
        <v>0.00012999999999999999</v>
      </c>
      <c r="R274" s="215">
        <f>Q274*H274</f>
        <v>0.00019499999999999997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324</v>
      </c>
      <c r="AT274" s="217" t="s">
        <v>321</v>
      </c>
      <c r="AU274" s="217" t="s">
        <v>85</v>
      </c>
      <c r="AY274" s="19" t="s">
        <v>133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83</v>
      </c>
      <c r="BK274" s="218">
        <f>ROUND(I274*H274,2)</f>
        <v>0</v>
      </c>
      <c r="BL274" s="19" t="s">
        <v>280</v>
      </c>
      <c r="BM274" s="217" t="s">
        <v>1156</v>
      </c>
    </row>
    <row r="275" s="2" customFormat="1" ht="16.5" customHeight="1">
      <c r="A275" s="40"/>
      <c r="B275" s="41"/>
      <c r="C275" s="206" t="s">
        <v>705</v>
      </c>
      <c r="D275" s="206" t="s">
        <v>136</v>
      </c>
      <c r="E275" s="207" t="s">
        <v>1157</v>
      </c>
      <c r="F275" s="208" t="s">
        <v>1158</v>
      </c>
      <c r="G275" s="209" t="s">
        <v>1037</v>
      </c>
      <c r="H275" s="210">
        <v>2</v>
      </c>
      <c r="I275" s="211"/>
      <c r="J275" s="212">
        <f>ROUND(I275*H275,2)</f>
        <v>0</v>
      </c>
      <c r="K275" s="208" t="s">
        <v>140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0.00156</v>
      </c>
      <c r="T275" s="216">
        <f>S275*H275</f>
        <v>0.0031199999999999999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280</v>
      </c>
      <c r="AT275" s="217" t="s">
        <v>136</v>
      </c>
      <c r="AU275" s="217" t="s">
        <v>85</v>
      </c>
      <c r="AY275" s="19" t="s">
        <v>133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280</v>
      </c>
      <c r="BM275" s="217" t="s">
        <v>1159</v>
      </c>
    </row>
    <row r="276" s="2" customFormat="1">
      <c r="A276" s="40"/>
      <c r="B276" s="41"/>
      <c r="C276" s="42"/>
      <c r="D276" s="219" t="s">
        <v>143</v>
      </c>
      <c r="E276" s="42"/>
      <c r="F276" s="220" t="s">
        <v>1160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143</v>
      </c>
      <c r="AU276" s="19" t="s">
        <v>85</v>
      </c>
    </row>
    <row r="277" s="2" customFormat="1" ht="16.5" customHeight="1">
      <c r="A277" s="40"/>
      <c r="B277" s="41"/>
      <c r="C277" s="206" t="s">
        <v>715</v>
      </c>
      <c r="D277" s="206" t="s">
        <v>136</v>
      </c>
      <c r="E277" s="207" t="s">
        <v>1161</v>
      </c>
      <c r="F277" s="208" t="s">
        <v>1162</v>
      </c>
      <c r="G277" s="209" t="s">
        <v>1037</v>
      </c>
      <c r="H277" s="210">
        <v>2</v>
      </c>
      <c r="I277" s="211"/>
      <c r="J277" s="212">
        <f>ROUND(I277*H277,2)</f>
        <v>0</v>
      </c>
      <c r="K277" s="208" t="s">
        <v>140</v>
      </c>
      <c r="L277" s="46"/>
      <c r="M277" s="213" t="s">
        <v>19</v>
      </c>
      <c r="N277" s="214" t="s">
        <v>46</v>
      </c>
      <c r="O277" s="86"/>
      <c r="P277" s="215">
        <f>O277*H277</f>
        <v>0</v>
      </c>
      <c r="Q277" s="215">
        <v>0.0018400000000000001</v>
      </c>
      <c r="R277" s="215">
        <f>Q277*H277</f>
        <v>0.0036800000000000001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280</v>
      </c>
      <c r="AT277" s="217" t="s">
        <v>136</v>
      </c>
      <c r="AU277" s="217" t="s">
        <v>85</v>
      </c>
      <c r="AY277" s="19" t="s">
        <v>133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83</v>
      </c>
      <c r="BK277" s="218">
        <f>ROUND(I277*H277,2)</f>
        <v>0</v>
      </c>
      <c r="BL277" s="19" t="s">
        <v>280</v>
      </c>
      <c r="BM277" s="217" t="s">
        <v>1163</v>
      </c>
    </row>
    <row r="278" s="2" customFormat="1">
      <c r="A278" s="40"/>
      <c r="B278" s="41"/>
      <c r="C278" s="42"/>
      <c r="D278" s="219" t="s">
        <v>143</v>
      </c>
      <c r="E278" s="42"/>
      <c r="F278" s="220" t="s">
        <v>1164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143</v>
      </c>
      <c r="AU278" s="19" t="s">
        <v>85</v>
      </c>
    </row>
    <row r="279" s="2" customFormat="1" ht="24.15" customHeight="1">
      <c r="A279" s="40"/>
      <c r="B279" s="41"/>
      <c r="C279" s="206" t="s">
        <v>720</v>
      </c>
      <c r="D279" s="206" t="s">
        <v>136</v>
      </c>
      <c r="E279" s="207" t="s">
        <v>1165</v>
      </c>
      <c r="F279" s="208" t="s">
        <v>1166</v>
      </c>
      <c r="G279" s="209" t="s">
        <v>301</v>
      </c>
      <c r="H279" s="210">
        <v>1</v>
      </c>
      <c r="I279" s="211"/>
      <c r="J279" s="212">
        <f>ROUND(I279*H279,2)</f>
        <v>0</v>
      </c>
      <c r="K279" s="208" t="s">
        <v>140</v>
      </c>
      <c r="L279" s="46"/>
      <c r="M279" s="213" t="s">
        <v>19</v>
      </c>
      <c r="N279" s="214" t="s">
        <v>46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0.0022499999999999998</v>
      </c>
      <c r="T279" s="216">
        <f>S279*H279</f>
        <v>0.0022499999999999998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280</v>
      </c>
      <c r="AT279" s="217" t="s">
        <v>136</v>
      </c>
      <c r="AU279" s="217" t="s">
        <v>85</v>
      </c>
      <c r="AY279" s="19" t="s">
        <v>133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83</v>
      </c>
      <c r="BK279" s="218">
        <f>ROUND(I279*H279,2)</f>
        <v>0</v>
      </c>
      <c r="BL279" s="19" t="s">
        <v>280</v>
      </c>
      <c r="BM279" s="217" t="s">
        <v>1167</v>
      </c>
    </row>
    <row r="280" s="2" customFormat="1">
      <c r="A280" s="40"/>
      <c r="B280" s="41"/>
      <c r="C280" s="42"/>
      <c r="D280" s="219" t="s">
        <v>143</v>
      </c>
      <c r="E280" s="42"/>
      <c r="F280" s="220" t="s">
        <v>1168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143</v>
      </c>
      <c r="AU280" s="19" t="s">
        <v>85</v>
      </c>
    </row>
    <row r="281" s="2" customFormat="1" ht="16.5" customHeight="1">
      <c r="A281" s="40"/>
      <c r="B281" s="41"/>
      <c r="C281" s="206" t="s">
        <v>734</v>
      </c>
      <c r="D281" s="206" t="s">
        <v>136</v>
      </c>
      <c r="E281" s="207" t="s">
        <v>1169</v>
      </c>
      <c r="F281" s="208" t="s">
        <v>1170</v>
      </c>
      <c r="G281" s="209" t="s">
        <v>1037</v>
      </c>
      <c r="H281" s="210">
        <v>1</v>
      </c>
      <c r="I281" s="211"/>
      <c r="J281" s="212">
        <f>ROUND(I281*H281,2)</f>
        <v>0</v>
      </c>
      <c r="K281" s="208" t="s">
        <v>140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0.0018400000000000001</v>
      </c>
      <c r="R281" s="215">
        <f>Q281*H281</f>
        <v>0.0018400000000000001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280</v>
      </c>
      <c r="AT281" s="217" t="s">
        <v>136</v>
      </c>
      <c r="AU281" s="217" t="s">
        <v>85</v>
      </c>
      <c r="AY281" s="19" t="s">
        <v>133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280</v>
      </c>
      <c r="BM281" s="217" t="s">
        <v>1171</v>
      </c>
    </row>
    <row r="282" s="2" customFormat="1">
      <c r="A282" s="40"/>
      <c r="B282" s="41"/>
      <c r="C282" s="42"/>
      <c r="D282" s="219" t="s">
        <v>143</v>
      </c>
      <c r="E282" s="42"/>
      <c r="F282" s="220" t="s">
        <v>1172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143</v>
      </c>
      <c r="AU282" s="19" t="s">
        <v>85</v>
      </c>
    </row>
    <row r="283" s="2" customFormat="1" ht="24.15" customHeight="1">
      <c r="A283" s="40"/>
      <c r="B283" s="41"/>
      <c r="C283" s="206" t="s">
        <v>742</v>
      </c>
      <c r="D283" s="206" t="s">
        <v>136</v>
      </c>
      <c r="E283" s="207" t="s">
        <v>1173</v>
      </c>
      <c r="F283" s="208" t="s">
        <v>1174</v>
      </c>
      <c r="G283" s="209" t="s">
        <v>301</v>
      </c>
      <c r="H283" s="210">
        <v>2</v>
      </c>
      <c r="I283" s="211"/>
      <c r="J283" s="212">
        <f>ROUND(I283*H283,2)</f>
        <v>0</v>
      </c>
      <c r="K283" s="208" t="s">
        <v>140</v>
      </c>
      <c r="L283" s="46"/>
      <c r="M283" s="213" t="s">
        <v>19</v>
      </c>
      <c r="N283" s="214" t="s">
        <v>46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0.00085999999999999998</v>
      </c>
      <c r="T283" s="216">
        <f>S283*H283</f>
        <v>0.00172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280</v>
      </c>
      <c r="AT283" s="217" t="s">
        <v>136</v>
      </c>
      <c r="AU283" s="217" t="s">
        <v>85</v>
      </c>
      <c r="AY283" s="19" t="s">
        <v>133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83</v>
      </c>
      <c r="BK283" s="218">
        <f>ROUND(I283*H283,2)</f>
        <v>0</v>
      </c>
      <c r="BL283" s="19" t="s">
        <v>280</v>
      </c>
      <c r="BM283" s="217" t="s">
        <v>1175</v>
      </c>
    </row>
    <row r="284" s="2" customFormat="1">
      <c r="A284" s="40"/>
      <c r="B284" s="41"/>
      <c r="C284" s="42"/>
      <c r="D284" s="219" t="s">
        <v>143</v>
      </c>
      <c r="E284" s="42"/>
      <c r="F284" s="220" t="s">
        <v>1176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143</v>
      </c>
      <c r="AU284" s="19" t="s">
        <v>85</v>
      </c>
    </row>
    <row r="285" s="2" customFormat="1" ht="24.15" customHeight="1">
      <c r="A285" s="40"/>
      <c r="B285" s="41"/>
      <c r="C285" s="206" t="s">
        <v>747</v>
      </c>
      <c r="D285" s="206" t="s">
        <v>136</v>
      </c>
      <c r="E285" s="207" t="s">
        <v>1177</v>
      </c>
      <c r="F285" s="208" t="s">
        <v>1178</v>
      </c>
      <c r="G285" s="209" t="s">
        <v>301</v>
      </c>
      <c r="H285" s="210">
        <v>2</v>
      </c>
      <c r="I285" s="211"/>
      <c r="J285" s="212">
        <f>ROUND(I285*H285,2)</f>
        <v>0</v>
      </c>
      <c r="K285" s="208" t="s">
        <v>140</v>
      </c>
      <c r="L285" s="46"/>
      <c r="M285" s="213" t="s">
        <v>19</v>
      </c>
      <c r="N285" s="214" t="s">
        <v>46</v>
      </c>
      <c r="O285" s="86"/>
      <c r="P285" s="215">
        <f>O285*H285</f>
        <v>0</v>
      </c>
      <c r="Q285" s="215">
        <v>0.00013999999999999999</v>
      </c>
      <c r="R285" s="215">
        <f>Q285*H285</f>
        <v>0.00027999999999999998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280</v>
      </c>
      <c r="AT285" s="217" t="s">
        <v>136</v>
      </c>
      <c r="AU285" s="217" t="s">
        <v>85</v>
      </c>
      <c r="AY285" s="19" t="s">
        <v>133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83</v>
      </c>
      <c r="BK285" s="218">
        <f>ROUND(I285*H285,2)</f>
        <v>0</v>
      </c>
      <c r="BL285" s="19" t="s">
        <v>280</v>
      </c>
      <c r="BM285" s="217" t="s">
        <v>1179</v>
      </c>
    </row>
    <row r="286" s="2" customFormat="1">
      <c r="A286" s="40"/>
      <c r="B286" s="41"/>
      <c r="C286" s="42"/>
      <c r="D286" s="219" t="s">
        <v>143</v>
      </c>
      <c r="E286" s="42"/>
      <c r="F286" s="220" t="s">
        <v>1180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143</v>
      </c>
      <c r="AU286" s="19" t="s">
        <v>85</v>
      </c>
    </row>
    <row r="287" s="2" customFormat="1" ht="24.15" customHeight="1">
      <c r="A287" s="40"/>
      <c r="B287" s="41"/>
      <c r="C287" s="206" t="s">
        <v>752</v>
      </c>
      <c r="D287" s="206" t="s">
        <v>136</v>
      </c>
      <c r="E287" s="207" t="s">
        <v>1181</v>
      </c>
      <c r="F287" s="208" t="s">
        <v>1182</v>
      </c>
      <c r="G287" s="209" t="s">
        <v>301</v>
      </c>
      <c r="H287" s="210">
        <v>2</v>
      </c>
      <c r="I287" s="211"/>
      <c r="J287" s="212">
        <f>ROUND(I287*H287,2)</f>
        <v>0</v>
      </c>
      <c r="K287" s="208" t="s">
        <v>140</v>
      </c>
      <c r="L287" s="46"/>
      <c r="M287" s="213" t="s">
        <v>19</v>
      </c>
      <c r="N287" s="214" t="s">
        <v>46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0.00122</v>
      </c>
      <c r="T287" s="216">
        <f>S287*H287</f>
        <v>0.0024399999999999999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280</v>
      </c>
      <c r="AT287" s="217" t="s">
        <v>136</v>
      </c>
      <c r="AU287" s="217" t="s">
        <v>85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83</v>
      </c>
      <c r="BK287" s="218">
        <f>ROUND(I287*H287,2)</f>
        <v>0</v>
      </c>
      <c r="BL287" s="19" t="s">
        <v>280</v>
      </c>
      <c r="BM287" s="217" t="s">
        <v>1183</v>
      </c>
    </row>
    <row r="288" s="2" customFormat="1">
      <c r="A288" s="40"/>
      <c r="B288" s="41"/>
      <c r="C288" s="42"/>
      <c r="D288" s="219" t="s">
        <v>143</v>
      </c>
      <c r="E288" s="42"/>
      <c r="F288" s="220" t="s">
        <v>1184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143</v>
      </c>
      <c r="AU288" s="19" t="s">
        <v>85</v>
      </c>
    </row>
    <row r="289" s="2" customFormat="1" ht="24.15" customHeight="1">
      <c r="A289" s="40"/>
      <c r="B289" s="41"/>
      <c r="C289" s="206" t="s">
        <v>758</v>
      </c>
      <c r="D289" s="206" t="s">
        <v>136</v>
      </c>
      <c r="E289" s="207" t="s">
        <v>1185</v>
      </c>
      <c r="F289" s="208" t="s">
        <v>1186</v>
      </c>
      <c r="G289" s="209" t="s">
        <v>301</v>
      </c>
      <c r="H289" s="210">
        <v>2</v>
      </c>
      <c r="I289" s="211"/>
      <c r="J289" s="212">
        <f>ROUND(I289*H289,2)</f>
        <v>0</v>
      </c>
      <c r="K289" s="208" t="s">
        <v>140</v>
      </c>
      <c r="L289" s="46"/>
      <c r="M289" s="213" t="s">
        <v>19</v>
      </c>
      <c r="N289" s="214" t="s">
        <v>46</v>
      </c>
      <c r="O289" s="86"/>
      <c r="P289" s="215">
        <f>O289*H289</f>
        <v>0</v>
      </c>
      <c r="Q289" s="215">
        <v>0.00055000000000000003</v>
      </c>
      <c r="R289" s="215">
        <f>Q289*H289</f>
        <v>0.0011000000000000001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280</v>
      </c>
      <c r="AT289" s="217" t="s">
        <v>136</v>
      </c>
      <c r="AU289" s="217" t="s">
        <v>85</v>
      </c>
      <c r="AY289" s="19" t="s">
        <v>133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83</v>
      </c>
      <c r="BK289" s="218">
        <f>ROUND(I289*H289,2)</f>
        <v>0</v>
      </c>
      <c r="BL289" s="19" t="s">
        <v>280</v>
      </c>
      <c r="BM289" s="217" t="s">
        <v>1187</v>
      </c>
    </row>
    <row r="290" s="2" customFormat="1">
      <c r="A290" s="40"/>
      <c r="B290" s="41"/>
      <c r="C290" s="42"/>
      <c r="D290" s="219" t="s">
        <v>143</v>
      </c>
      <c r="E290" s="42"/>
      <c r="F290" s="220" t="s">
        <v>1188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143</v>
      </c>
      <c r="AU290" s="19" t="s">
        <v>85</v>
      </c>
    </row>
    <row r="291" s="2" customFormat="1" ht="37.8" customHeight="1">
      <c r="A291" s="40"/>
      <c r="B291" s="41"/>
      <c r="C291" s="206" t="s">
        <v>763</v>
      </c>
      <c r="D291" s="206" t="s">
        <v>136</v>
      </c>
      <c r="E291" s="207" t="s">
        <v>1189</v>
      </c>
      <c r="F291" s="208" t="s">
        <v>1190</v>
      </c>
      <c r="G291" s="209" t="s">
        <v>301</v>
      </c>
      <c r="H291" s="210">
        <v>1</v>
      </c>
      <c r="I291" s="211"/>
      <c r="J291" s="212">
        <f>ROUND(I291*H291,2)</f>
        <v>0</v>
      </c>
      <c r="K291" s="208" t="s">
        <v>140</v>
      </c>
      <c r="L291" s="46"/>
      <c r="M291" s="213" t="s">
        <v>19</v>
      </c>
      <c r="N291" s="214" t="s">
        <v>46</v>
      </c>
      <c r="O291" s="86"/>
      <c r="P291" s="215">
        <f>O291*H291</f>
        <v>0</v>
      </c>
      <c r="Q291" s="215">
        <v>0.00048000000000000001</v>
      </c>
      <c r="R291" s="215">
        <f>Q291*H291</f>
        <v>0.00048000000000000001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280</v>
      </c>
      <c r="AT291" s="217" t="s">
        <v>136</v>
      </c>
      <c r="AU291" s="217" t="s">
        <v>85</v>
      </c>
      <c r="AY291" s="19" t="s">
        <v>133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83</v>
      </c>
      <c r="BK291" s="218">
        <f>ROUND(I291*H291,2)</f>
        <v>0</v>
      </c>
      <c r="BL291" s="19" t="s">
        <v>280</v>
      </c>
      <c r="BM291" s="217" t="s">
        <v>1191</v>
      </c>
    </row>
    <row r="292" s="2" customFormat="1">
      <c r="A292" s="40"/>
      <c r="B292" s="41"/>
      <c r="C292" s="42"/>
      <c r="D292" s="219" t="s">
        <v>143</v>
      </c>
      <c r="E292" s="42"/>
      <c r="F292" s="220" t="s">
        <v>1192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143</v>
      </c>
      <c r="AU292" s="19" t="s">
        <v>85</v>
      </c>
    </row>
    <row r="293" s="2" customFormat="1" ht="24.15" customHeight="1">
      <c r="A293" s="40"/>
      <c r="B293" s="41"/>
      <c r="C293" s="206" t="s">
        <v>773</v>
      </c>
      <c r="D293" s="206" t="s">
        <v>136</v>
      </c>
      <c r="E293" s="207" t="s">
        <v>1193</v>
      </c>
      <c r="F293" s="208" t="s">
        <v>1194</v>
      </c>
      <c r="G293" s="209" t="s">
        <v>301</v>
      </c>
      <c r="H293" s="210">
        <v>3</v>
      </c>
      <c r="I293" s="211"/>
      <c r="J293" s="212">
        <f>ROUND(I293*H293,2)</f>
        <v>0</v>
      </c>
      <c r="K293" s="208" t="s">
        <v>140</v>
      </c>
      <c r="L293" s="46"/>
      <c r="M293" s="213" t="s">
        <v>19</v>
      </c>
      <c r="N293" s="214" t="s">
        <v>46</v>
      </c>
      <c r="O293" s="86"/>
      <c r="P293" s="215">
        <f>O293*H293</f>
        <v>0</v>
      </c>
      <c r="Q293" s="215">
        <v>0.00027999999999999998</v>
      </c>
      <c r="R293" s="215">
        <f>Q293*H293</f>
        <v>0.00083999999999999993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280</v>
      </c>
      <c r="AT293" s="217" t="s">
        <v>136</v>
      </c>
      <c r="AU293" s="217" t="s">
        <v>85</v>
      </c>
      <c r="AY293" s="19" t="s">
        <v>133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83</v>
      </c>
      <c r="BK293" s="218">
        <f>ROUND(I293*H293,2)</f>
        <v>0</v>
      </c>
      <c r="BL293" s="19" t="s">
        <v>280</v>
      </c>
      <c r="BM293" s="217" t="s">
        <v>1195</v>
      </c>
    </row>
    <row r="294" s="2" customFormat="1">
      <c r="A294" s="40"/>
      <c r="B294" s="41"/>
      <c r="C294" s="42"/>
      <c r="D294" s="219" t="s">
        <v>143</v>
      </c>
      <c r="E294" s="42"/>
      <c r="F294" s="220" t="s">
        <v>1196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143</v>
      </c>
      <c r="AU294" s="19" t="s">
        <v>85</v>
      </c>
    </row>
    <row r="295" s="2" customFormat="1" ht="33" customHeight="1">
      <c r="A295" s="40"/>
      <c r="B295" s="41"/>
      <c r="C295" s="206" t="s">
        <v>776</v>
      </c>
      <c r="D295" s="206" t="s">
        <v>136</v>
      </c>
      <c r="E295" s="207" t="s">
        <v>1197</v>
      </c>
      <c r="F295" s="208" t="s">
        <v>1198</v>
      </c>
      <c r="G295" s="209" t="s">
        <v>301</v>
      </c>
      <c r="H295" s="210">
        <v>2</v>
      </c>
      <c r="I295" s="211"/>
      <c r="J295" s="212">
        <f>ROUND(I295*H295,2)</f>
        <v>0</v>
      </c>
      <c r="K295" s="208" t="s">
        <v>1102</v>
      </c>
      <c r="L295" s="46"/>
      <c r="M295" s="213" t="s">
        <v>19</v>
      </c>
      <c r="N295" s="214" t="s">
        <v>46</v>
      </c>
      <c r="O295" s="86"/>
      <c r="P295" s="215">
        <f>O295*H295</f>
        <v>0</v>
      </c>
      <c r="Q295" s="215">
        <v>0.00014999999999999999</v>
      </c>
      <c r="R295" s="215">
        <f>Q295*H295</f>
        <v>0.00029999999999999997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280</v>
      </c>
      <c r="AT295" s="217" t="s">
        <v>136</v>
      </c>
      <c r="AU295" s="217" t="s">
        <v>85</v>
      </c>
      <c r="AY295" s="19" t="s">
        <v>133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83</v>
      </c>
      <c r="BK295" s="218">
        <f>ROUND(I295*H295,2)</f>
        <v>0</v>
      </c>
      <c r="BL295" s="19" t="s">
        <v>280</v>
      </c>
      <c r="BM295" s="217" t="s">
        <v>1199</v>
      </c>
    </row>
    <row r="296" s="2" customFormat="1">
      <c r="A296" s="40"/>
      <c r="B296" s="41"/>
      <c r="C296" s="42"/>
      <c r="D296" s="219" t="s">
        <v>143</v>
      </c>
      <c r="E296" s="42"/>
      <c r="F296" s="220" t="s">
        <v>1200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143</v>
      </c>
      <c r="AU296" s="19" t="s">
        <v>85</v>
      </c>
    </row>
    <row r="297" s="13" customFormat="1">
      <c r="A297" s="13"/>
      <c r="B297" s="230"/>
      <c r="C297" s="231"/>
      <c r="D297" s="224" t="s">
        <v>194</v>
      </c>
      <c r="E297" s="232" t="s">
        <v>19</v>
      </c>
      <c r="F297" s="233" t="s">
        <v>1201</v>
      </c>
      <c r="G297" s="231"/>
      <c r="H297" s="234">
        <v>1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194</v>
      </c>
      <c r="AU297" s="240" t="s">
        <v>85</v>
      </c>
      <c r="AV297" s="13" t="s">
        <v>85</v>
      </c>
      <c r="AW297" s="13" t="s">
        <v>36</v>
      </c>
      <c r="AX297" s="13" t="s">
        <v>75</v>
      </c>
      <c r="AY297" s="240" t="s">
        <v>133</v>
      </c>
    </row>
    <row r="298" s="13" customFormat="1">
      <c r="A298" s="13"/>
      <c r="B298" s="230"/>
      <c r="C298" s="231"/>
      <c r="D298" s="224" t="s">
        <v>194</v>
      </c>
      <c r="E298" s="232" t="s">
        <v>19</v>
      </c>
      <c r="F298" s="233" t="s">
        <v>1202</v>
      </c>
      <c r="G298" s="231"/>
      <c r="H298" s="234">
        <v>1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194</v>
      </c>
      <c r="AU298" s="240" t="s">
        <v>85</v>
      </c>
      <c r="AV298" s="13" t="s">
        <v>85</v>
      </c>
      <c r="AW298" s="13" t="s">
        <v>36</v>
      </c>
      <c r="AX298" s="13" t="s">
        <v>75</v>
      </c>
      <c r="AY298" s="240" t="s">
        <v>133</v>
      </c>
    </row>
    <row r="299" s="14" customFormat="1">
      <c r="A299" s="14"/>
      <c r="B299" s="241"/>
      <c r="C299" s="242"/>
      <c r="D299" s="224" t="s">
        <v>194</v>
      </c>
      <c r="E299" s="243" t="s">
        <v>19</v>
      </c>
      <c r="F299" s="244" t="s">
        <v>208</v>
      </c>
      <c r="G299" s="242"/>
      <c r="H299" s="245">
        <v>2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194</v>
      </c>
      <c r="AU299" s="251" t="s">
        <v>85</v>
      </c>
      <c r="AV299" s="14" t="s">
        <v>159</v>
      </c>
      <c r="AW299" s="14" t="s">
        <v>36</v>
      </c>
      <c r="AX299" s="14" t="s">
        <v>83</v>
      </c>
      <c r="AY299" s="251" t="s">
        <v>133</v>
      </c>
    </row>
    <row r="300" s="2" customFormat="1" ht="24.15" customHeight="1">
      <c r="A300" s="40"/>
      <c r="B300" s="41"/>
      <c r="C300" s="252" t="s">
        <v>784</v>
      </c>
      <c r="D300" s="252" t="s">
        <v>321</v>
      </c>
      <c r="E300" s="253" t="s">
        <v>1203</v>
      </c>
      <c r="F300" s="254" t="s">
        <v>1204</v>
      </c>
      <c r="G300" s="255" t="s">
        <v>301</v>
      </c>
      <c r="H300" s="256">
        <v>1</v>
      </c>
      <c r="I300" s="257"/>
      <c r="J300" s="258">
        <f>ROUND(I300*H300,2)</f>
        <v>0</v>
      </c>
      <c r="K300" s="254" t="s">
        <v>1102</v>
      </c>
      <c r="L300" s="259"/>
      <c r="M300" s="260" t="s">
        <v>19</v>
      </c>
      <c r="N300" s="261" t="s">
        <v>46</v>
      </c>
      <c r="O300" s="86"/>
      <c r="P300" s="215">
        <f>O300*H300</f>
        <v>0</v>
      </c>
      <c r="Q300" s="215">
        <v>0.00089999999999999998</v>
      </c>
      <c r="R300" s="215">
        <f>Q300*H300</f>
        <v>0.00089999999999999998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324</v>
      </c>
      <c r="AT300" s="217" t="s">
        <v>321</v>
      </c>
      <c r="AU300" s="217" t="s">
        <v>85</v>
      </c>
      <c r="AY300" s="19" t="s">
        <v>133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83</v>
      </c>
      <c r="BK300" s="218">
        <f>ROUND(I300*H300,2)</f>
        <v>0</v>
      </c>
      <c r="BL300" s="19" t="s">
        <v>280</v>
      </c>
      <c r="BM300" s="217" t="s">
        <v>1205</v>
      </c>
    </row>
    <row r="301" s="2" customFormat="1" ht="49.05" customHeight="1">
      <c r="A301" s="40"/>
      <c r="B301" s="41"/>
      <c r="C301" s="206" t="s">
        <v>791</v>
      </c>
      <c r="D301" s="206" t="s">
        <v>136</v>
      </c>
      <c r="E301" s="207" t="s">
        <v>1206</v>
      </c>
      <c r="F301" s="208" t="s">
        <v>1207</v>
      </c>
      <c r="G301" s="209" t="s">
        <v>241</v>
      </c>
      <c r="H301" s="210">
        <v>0.28000000000000003</v>
      </c>
      <c r="I301" s="211"/>
      <c r="J301" s="212">
        <f>ROUND(I301*H301,2)</f>
        <v>0</v>
      </c>
      <c r="K301" s="208" t="s">
        <v>140</v>
      </c>
      <c r="L301" s="46"/>
      <c r="M301" s="213" t="s">
        <v>19</v>
      </c>
      <c r="N301" s="214" t="s">
        <v>46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280</v>
      </c>
      <c r="AT301" s="217" t="s">
        <v>136</v>
      </c>
      <c r="AU301" s="217" t="s">
        <v>85</v>
      </c>
      <c r="AY301" s="19" t="s">
        <v>133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83</v>
      </c>
      <c r="BK301" s="218">
        <f>ROUND(I301*H301,2)</f>
        <v>0</v>
      </c>
      <c r="BL301" s="19" t="s">
        <v>280</v>
      </c>
      <c r="BM301" s="217" t="s">
        <v>1208</v>
      </c>
    </row>
    <row r="302" s="2" customFormat="1">
      <c r="A302" s="40"/>
      <c r="B302" s="41"/>
      <c r="C302" s="42"/>
      <c r="D302" s="219" t="s">
        <v>143</v>
      </c>
      <c r="E302" s="42"/>
      <c r="F302" s="220" t="s">
        <v>1209</v>
      </c>
      <c r="G302" s="42"/>
      <c r="H302" s="42"/>
      <c r="I302" s="221"/>
      <c r="J302" s="42"/>
      <c r="K302" s="42"/>
      <c r="L302" s="46"/>
      <c r="M302" s="226"/>
      <c r="N302" s="227"/>
      <c r="O302" s="228"/>
      <c r="P302" s="228"/>
      <c r="Q302" s="228"/>
      <c r="R302" s="228"/>
      <c r="S302" s="228"/>
      <c r="T302" s="229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143</v>
      </c>
      <c r="AU302" s="19" t="s">
        <v>85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CDNa58u06hV+ZpMt5RAT3bmKh55gQJCgMuw4p5+3TDnXLsB0tq6Qx5Q9GWdbxuGLdNvga9bk6W4e7uMhN28NCg==" hashValue="4wQKB1TXLl6kgsvR0eF4SVFkrE1Qsf07cGK5Q77CfXKjA9L3TL3uMBZhEblfpJ2hnCIokumjMYFcHLnmd3BKYw==" algorithmName="SHA-512" password="CC35"/>
  <autoFilter ref="C87:K30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612135101"/>
    <hyperlink ref="F95" r:id="rId2" display="https://podminky.urs.cz/item/CS_URS_2024_02/612325111"/>
    <hyperlink ref="F97" r:id="rId3" display="https://podminky.urs.cz/item/CS_URS_2024_02/631312141"/>
    <hyperlink ref="F103" r:id="rId4" display="https://podminky.urs.cz/item/CS_URS_2024_02/974031132"/>
    <hyperlink ref="F106" r:id="rId5" display="https://podminky.urs.cz/item/CS_URS_2024_02/974031134"/>
    <hyperlink ref="F109" r:id="rId6" display="https://podminky.urs.cz/item/CS_URS_2024_02/974031153"/>
    <hyperlink ref="F112" r:id="rId7" display="https://podminky.urs.cz/item/CS_URS_2024_02/974042553"/>
    <hyperlink ref="F115" r:id="rId8" display="https://podminky.urs.cz/item/CS_URS_2024_02/974042567"/>
    <hyperlink ref="F119" r:id="rId9" display="https://podminky.urs.cz/item/CS_URS_2024_02/997013211"/>
    <hyperlink ref="F121" r:id="rId10" display="https://podminky.urs.cz/item/CS_URS_2024_02/997013501"/>
    <hyperlink ref="F123" r:id="rId11" display="https://podminky.urs.cz/item/CS_URS_2024_02/997013509"/>
    <hyperlink ref="F126" r:id="rId12" display="https://podminky.urs.cz/item/CS_URS_2024_02/997013601"/>
    <hyperlink ref="F129" r:id="rId13" display="https://podminky.urs.cz/item/CS_URS_2024_02/997013603"/>
    <hyperlink ref="F132" r:id="rId14" display="https://podminky.urs.cz/item/CS_URS_2024_02/997013607"/>
    <hyperlink ref="F134" r:id="rId15" display="https://podminky.urs.cz/item/CS_URS_2024_02/997013813"/>
    <hyperlink ref="F138" r:id="rId16" display="https://podminky.urs.cz/item/CS_URS_2024_02/998018001"/>
    <hyperlink ref="F142" r:id="rId17" display="https://podminky.urs.cz/item/CS_URS_2024_02/721171803"/>
    <hyperlink ref="F144" r:id="rId18" display="https://podminky.urs.cz/item/CS_URS_2024_02/721171808"/>
    <hyperlink ref="F146" r:id="rId19" display="https://podminky.urs.cz/item/CS_URS_2024_02/721174042"/>
    <hyperlink ref="F149" r:id="rId20" display="https://podminky.urs.cz/item/CS_URS_2024_02/721174043"/>
    <hyperlink ref="F154" r:id="rId21" display="https://podminky.urs.cz/item/CS_URS_2024_02/721174044"/>
    <hyperlink ref="F157" r:id="rId22" display="https://podminky.urs.cz/item/CS_URS_2024_02/721174045"/>
    <hyperlink ref="F161" r:id="rId23" display="https://podminky.urs.cz/item/CS_URS_2024_02/721194104"/>
    <hyperlink ref="F164" r:id="rId24" display="https://podminky.urs.cz/item/CS_URS_2024_02/721194105"/>
    <hyperlink ref="F169" r:id="rId25" display="https://podminky.urs.cz/item/CS_URS_2024_02/721194107"/>
    <hyperlink ref="F172" r:id="rId26" display="https://podminky.urs.cz/item/CS_URS_2024_02/721194109"/>
    <hyperlink ref="F175" r:id="rId27" display="https://podminky.urs.cz/item/CS_URS_2024_02/721210814"/>
    <hyperlink ref="F177" r:id="rId28" display="https://podminky.urs.cz/item/CS_URS_2024_02/721211401"/>
    <hyperlink ref="F179" r:id="rId29" display="https://podminky.urs.cz/item/CS_URS_2024_02/721274121"/>
    <hyperlink ref="F181" r:id="rId30" display="https://podminky.urs.cz/item/CS_URS_2024_02/721290111"/>
    <hyperlink ref="F184" r:id="rId31" display="https://podminky.urs.cz/item/CS_URS_2024_02/998721121"/>
    <hyperlink ref="F187" r:id="rId32" display="https://podminky.urs.cz/item/CS_URS_2024_02/722170801"/>
    <hyperlink ref="F190" r:id="rId33" display="https://podminky.urs.cz/item/CS_URS_2024_02/722174022"/>
    <hyperlink ref="F195" r:id="rId34" display="https://podminky.urs.cz/item/CS_URS_2024_02/722174023"/>
    <hyperlink ref="F198" r:id="rId35" display="https://podminky.urs.cz/item/CS_URS_2024_02/722181241"/>
    <hyperlink ref="F201" r:id="rId36" display="https://podminky.urs.cz/item/CS_URS_2024_02/722181812"/>
    <hyperlink ref="F203" r:id="rId37" display="https://podminky.urs.cz/item/CS_URS_2024_02/722190401"/>
    <hyperlink ref="F210" r:id="rId38" display="https://podminky.urs.cz/item/CS_URS_2024_02/722220152"/>
    <hyperlink ref="F215" r:id="rId39" display="https://podminky.urs.cz/item/CS_URS_2024_02/722220161"/>
    <hyperlink ref="F220" r:id="rId40" display="https://podminky.urs.cz/item/CS_URS_2024_02/722220232"/>
    <hyperlink ref="F223" r:id="rId41" display="https://podminky.urs.cz/item/CS_URS_2024_02/722224116"/>
    <hyperlink ref="F225" r:id="rId42" display="https://podminky.urs.cz/item/CS_URS_2024_02/722240122"/>
    <hyperlink ref="F227" r:id="rId43" display="https://podminky.urs.cz/item/CS_URS_2024_02/722290234"/>
    <hyperlink ref="F230" r:id="rId44" display="https://podminky.urs.cz/item/CS_URS_2024_02/722290246"/>
    <hyperlink ref="F232" r:id="rId45" display="https://podminky.urs.cz/item/CS_URS_2024_02/998722121"/>
    <hyperlink ref="F235" r:id="rId46" display="https://podminky.urs.cz/item/CS_URS_2024_02/725110814"/>
    <hyperlink ref="F237" r:id="rId47" display="https://podminky.urs.cz/item/CS_URS_2024_02/725112182"/>
    <hyperlink ref="F239" r:id="rId48" display="https://podminky.urs.cz/item/CS_URS_2024_02/725121502"/>
    <hyperlink ref="F241" r:id="rId49" display="https://podminky.urs.cz/item/CS_URS_2024_02/725122813"/>
    <hyperlink ref="F243" r:id="rId50" display="https://podminky.urs.cz/item/CS_URS_2024_02/725210821"/>
    <hyperlink ref="F245" r:id="rId51" display="https://podminky.urs.cz/item/CS_URS_2024_02/725211602"/>
    <hyperlink ref="F247" r:id="rId52" display="https://podminky.urs.cz/item/CS_URS_2024_02/725241531"/>
    <hyperlink ref="F249" r:id="rId53" display="https://podminky.urs.cz/item/CS_URS_2024_02/725244812"/>
    <hyperlink ref="F251" r:id="rId54" display="https://podminky.urs.cz/item/CS_URS_2024_01/725291652"/>
    <hyperlink ref="F254" r:id="rId55" display="https://podminky.urs.cz/item/CS_URS_2024_01/725291653"/>
    <hyperlink ref="F257" r:id="rId56" display="https://podminky.urs.cz/item/CS_URS_2024_01/725291654"/>
    <hyperlink ref="F260" r:id="rId57" display="https://podminky.urs.cz/item/CS_URS_2024_01/725291664"/>
    <hyperlink ref="F263" r:id="rId58" display="https://podminky.urs.cz/item/CS_URS_2024_01/725291666"/>
    <hyperlink ref="F266" r:id="rId59" display="https://podminky.urs.cz/item/CS_URS_2024_02/725810811"/>
    <hyperlink ref="F268" r:id="rId60" display="https://podminky.urs.cz/item/CS_URS_2024_02/725811301"/>
    <hyperlink ref="F271" r:id="rId61" display="https://podminky.urs.cz/item/CS_URS_2024_02/725819401"/>
    <hyperlink ref="F276" r:id="rId62" display="https://podminky.urs.cz/item/CS_URS_2024_02/725820801"/>
    <hyperlink ref="F278" r:id="rId63" display="https://podminky.urs.cz/item/CS_URS_2024_02/725822613"/>
    <hyperlink ref="F280" r:id="rId64" display="https://podminky.urs.cz/item/CS_URS_2024_02/725840850"/>
    <hyperlink ref="F282" r:id="rId65" display="https://podminky.urs.cz/item/CS_URS_2024_02/725841312"/>
    <hyperlink ref="F284" r:id="rId66" display="https://podminky.urs.cz/item/CS_URS_2024_02/725850800"/>
    <hyperlink ref="F286" r:id="rId67" display="https://podminky.urs.cz/item/CS_URS_2024_02/725851325"/>
    <hyperlink ref="F288" r:id="rId68" display="https://podminky.urs.cz/item/CS_URS_2024_02/725860812"/>
    <hyperlink ref="F290" r:id="rId69" display="https://podminky.urs.cz/item/CS_URS_2024_02/725861312"/>
    <hyperlink ref="F292" r:id="rId70" display="https://podminky.urs.cz/item/CS_URS_2024_02/725865312"/>
    <hyperlink ref="F294" r:id="rId71" display="https://podminky.urs.cz/item/CS_URS_2024_02/725865411"/>
    <hyperlink ref="F296" r:id="rId72" display="https://podminky.urs.cz/item/CS_URS_2024_01/725869101"/>
    <hyperlink ref="F302" r:id="rId73" display="https://podminky.urs.cz/item/CS_URS_2024_02/998725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1210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1211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zakázky'!AN10="","",'Rekapitulace zakázky'!AN10)</f>
        <v>00261688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zakázky'!E11="","",'Rekapitulace zakázky'!E11)</f>
        <v>Mesto Šluknov</v>
      </c>
      <c r="F15" s="40"/>
      <c r="G15" s="40"/>
      <c r="H15" s="40"/>
      <c r="I15" s="134" t="s">
        <v>29</v>
      </c>
      <c r="J15" s="138" t="str">
        <f>IF('Rekapitulace zakázky'!AN11="","",'Rekapitulace zakázky'!AN11)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>25487892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ProProjekt s.r.o. </v>
      </c>
      <c r="F21" s="40"/>
      <c r="G21" s="40"/>
      <c r="H21" s="40"/>
      <c r="I21" s="134" t="s">
        <v>29</v>
      </c>
      <c r="J21" s="138" t="str">
        <f>IF('Rekapitulace zakázky'!AN17="","",'Rekapitulace zakázky'!AN17)</f>
        <v>CZ25487892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zakázky'!AN19="","",'Rekapitulace zakázky'!AN19)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>Martin Rousek</v>
      </c>
      <c r="F24" s="40"/>
      <c r="G24" s="40"/>
      <c r="H24" s="40"/>
      <c r="I24" s="134" t="s">
        <v>29</v>
      </c>
      <c r="J24" s="138" t="str">
        <f>IF('Rekapitulace zakázky'!AN20="","",'Rekapitulace zakázky'!AN20)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ROUND((SUM(BE93:BE169)),  2)</f>
        <v>0</v>
      </c>
      <c r="G33" s="40"/>
      <c r="H33" s="40"/>
      <c r="I33" s="150">
        <v>0.20999999999999999</v>
      </c>
      <c r="J33" s="149">
        <f>ROUND(((SUM(BE93:BE169))*I33),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ROUND((SUM(BF93:BF169)),  2)</f>
        <v>0</v>
      </c>
      <c r="G34" s="40"/>
      <c r="H34" s="40"/>
      <c r="I34" s="150">
        <v>0.12</v>
      </c>
      <c r="J34" s="149">
        <f>ROUND(((SUM(BF93:BF169))*I34),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ROUND((SUM(BG93:BG169)),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ROUND((SUM(BH93:BH169)),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ROUND((SUM(BI93:BI169)),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175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177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180</v>
      </c>
      <c r="E62" s="170"/>
      <c r="F62" s="170"/>
      <c r="G62" s="170"/>
      <c r="H62" s="170"/>
      <c r="I62" s="170"/>
      <c r="J62" s="171">
        <f>J101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1212</v>
      </c>
      <c r="E63" s="176"/>
      <c r="F63" s="176"/>
      <c r="G63" s="176"/>
      <c r="H63" s="176"/>
      <c r="I63" s="176"/>
      <c r="J63" s="177">
        <f>J102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1213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1214</v>
      </c>
      <c r="E65" s="176"/>
      <c r="F65" s="176"/>
      <c r="G65" s="176"/>
      <c r="H65" s="176"/>
      <c r="I65" s="176"/>
      <c r="J65" s="177">
        <f>J109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1215</v>
      </c>
      <c r="E66" s="176"/>
      <c r="F66" s="176"/>
      <c r="G66" s="176"/>
      <c r="H66" s="176"/>
      <c r="I66" s="176"/>
      <c r="J66" s="177">
        <f>J120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1216</v>
      </c>
      <c r="E67" s="176"/>
      <c r="F67" s="176"/>
      <c r="G67" s="176"/>
      <c r="H67" s="176"/>
      <c r="I67" s="176"/>
      <c r="J67" s="177">
        <f>J132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1217</v>
      </c>
      <c r="E68" s="176"/>
      <c r="F68" s="176"/>
      <c r="G68" s="176"/>
      <c r="H68" s="176"/>
      <c r="I68" s="176"/>
      <c r="J68" s="177">
        <f>J141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1218</v>
      </c>
      <c r="E69" s="176"/>
      <c r="F69" s="176"/>
      <c r="G69" s="176"/>
      <c r="H69" s="176"/>
      <c r="I69" s="176"/>
      <c r="J69" s="177">
        <f>J149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1219</v>
      </c>
      <c r="E70" s="176"/>
      <c r="F70" s="176"/>
      <c r="G70" s="176"/>
      <c r="H70" s="176"/>
      <c r="I70" s="176"/>
      <c r="J70" s="177">
        <f>J157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111</v>
      </c>
      <c r="E71" s="170"/>
      <c r="F71" s="170"/>
      <c r="G71" s="170"/>
      <c r="H71" s="170"/>
      <c r="I71" s="170"/>
      <c r="J71" s="171">
        <f>J159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J160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1220</v>
      </c>
      <c r="E73" s="176"/>
      <c r="F73" s="176"/>
      <c r="G73" s="176"/>
      <c r="H73" s="176"/>
      <c r="I73" s="176"/>
      <c r="J73" s="177">
        <f>J162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6.25" customHeight="1">
      <c r="A83" s="40"/>
      <c r="B83" s="41"/>
      <c r="C83" s="42"/>
      <c r="D83" s="42"/>
      <c r="E83" s="162" t="str">
        <f>E7</f>
        <v>Zázemí pro volnočasové aktivity pro děti a mládež v areálu stadionu Slávy Novotného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105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4 - Elektroinstalace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 xml:space="preserve"> </v>
      </c>
      <c r="G87" s="42"/>
      <c r="H87" s="42"/>
      <c r="I87" s="34" t="s">
        <v>23</v>
      </c>
      <c r="J87" s="74" t="str">
        <f>IF(J12="","",J12)</f>
        <v>26. 8. 2024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Mesto Šluknov</v>
      </c>
      <c r="G89" s="42"/>
      <c r="H89" s="42"/>
      <c r="I89" s="34" t="s">
        <v>32</v>
      </c>
      <c r="J89" s="38" t="str">
        <f>E21</f>
        <v xml:space="preserve">ProProjekt s.r.o.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IF(E18="","",E18)</f>
        <v>Vyplň údaj</v>
      </c>
      <c r="G90" s="42"/>
      <c r="H90" s="42"/>
      <c r="I90" s="34" t="s">
        <v>37</v>
      </c>
      <c r="J90" s="38" t="str">
        <f>E24</f>
        <v>Martin Rousek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118</v>
      </c>
      <c r="D92" s="182" t="s">
        <v>60</v>
      </c>
      <c r="E92" s="182" t="s">
        <v>56</v>
      </c>
      <c r="F92" s="182" t="s">
        <v>57</v>
      </c>
      <c r="G92" s="182" t="s">
        <v>119</v>
      </c>
      <c r="H92" s="182" t="s">
        <v>120</v>
      </c>
      <c r="I92" s="182" t="s">
        <v>121</v>
      </c>
      <c r="J92" s="182" t="s">
        <v>109</v>
      </c>
      <c r="K92" s="183" t="s">
        <v>122</v>
      </c>
      <c r="L92" s="184"/>
      <c r="M92" s="94" t="s">
        <v>19</v>
      </c>
      <c r="N92" s="95" t="s">
        <v>45</v>
      </c>
      <c r="O92" s="95" t="s">
        <v>123</v>
      </c>
      <c r="P92" s="95" t="s">
        <v>124</v>
      </c>
      <c r="Q92" s="95" t="s">
        <v>125</v>
      </c>
      <c r="R92" s="95" t="s">
        <v>126</v>
      </c>
      <c r="S92" s="95" t="s">
        <v>127</v>
      </c>
      <c r="T92" s="96" t="s">
        <v>128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129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P94+P101+P159</f>
        <v>0</v>
      </c>
      <c r="Q93" s="98"/>
      <c r="R93" s="187">
        <f>R94+R101+R159</f>
        <v>0</v>
      </c>
      <c r="S93" s="98"/>
      <c r="T93" s="188">
        <f>T94+T101+T159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74</v>
      </c>
      <c r="AU93" s="19" t="s">
        <v>110</v>
      </c>
      <c r="BK93" s="189">
        <f>BK94+BK101+BK159</f>
        <v>0</v>
      </c>
    </row>
    <row r="94" s="12" customFormat="1" ht="25.92" customHeight="1">
      <c r="A94" s="12"/>
      <c r="B94" s="190"/>
      <c r="C94" s="191"/>
      <c r="D94" s="192" t="s">
        <v>74</v>
      </c>
      <c r="E94" s="193" t="s">
        <v>186</v>
      </c>
      <c r="F94" s="193" t="s">
        <v>187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83</v>
      </c>
      <c r="AT94" s="202" t="s">
        <v>74</v>
      </c>
      <c r="AU94" s="202" t="s">
        <v>75</v>
      </c>
      <c r="AY94" s="201" t="s">
        <v>133</v>
      </c>
      <c r="BK94" s="203">
        <f>BK95</f>
        <v>0</v>
      </c>
    </row>
    <row r="95" s="12" customFormat="1" ht="22.8" customHeight="1">
      <c r="A95" s="12"/>
      <c r="B95" s="190"/>
      <c r="C95" s="191"/>
      <c r="D95" s="192" t="s">
        <v>74</v>
      </c>
      <c r="E95" s="204" t="s">
        <v>214</v>
      </c>
      <c r="F95" s="204" t="s">
        <v>215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SUM(P96:P100)</f>
        <v>0</v>
      </c>
      <c r="Q95" s="198"/>
      <c r="R95" s="199">
        <f>SUM(R96:R100)</f>
        <v>0</v>
      </c>
      <c r="S95" s="198"/>
      <c r="T95" s="200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83</v>
      </c>
      <c r="AT95" s="202" t="s">
        <v>74</v>
      </c>
      <c r="AU95" s="202" t="s">
        <v>83</v>
      </c>
      <c r="AY95" s="201" t="s">
        <v>133</v>
      </c>
      <c r="BK95" s="203">
        <f>SUM(BK96:BK100)</f>
        <v>0</v>
      </c>
    </row>
    <row r="96" s="2" customFormat="1" ht="24.15" customHeight="1">
      <c r="A96" s="40"/>
      <c r="B96" s="41"/>
      <c r="C96" s="206" t="s">
        <v>83</v>
      </c>
      <c r="D96" s="206" t="s">
        <v>136</v>
      </c>
      <c r="E96" s="207" t="s">
        <v>1221</v>
      </c>
      <c r="F96" s="208" t="s">
        <v>1222</v>
      </c>
      <c r="G96" s="209" t="s">
        <v>301</v>
      </c>
      <c r="H96" s="210">
        <v>9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159</v>
      </c>
      <c r="AT96" s="217" t="s">
        <v>136</v>
      </c>
      <c r="AU96" s="217" t="s">
        <v>85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159</v>
      </c>
      <c r="BM96" s="217" t="s">
        <v>85</v>
      </c>
    </row>
    <row r="97" s="2" customFormat="1" ht="24.15" customHeight="1">
      <c r="A97" s="40"/>
      <c r="B97" s="41"/>
      <c r="C97" s="206" t="s">
        <v>85</v>
      </c>
      <c r="D97" s="206" t="s">
        <v>136</v>
      </c>
      <c r="E97" s="207" t="s">
        <v>1223</v>
      </c>
      <c r="F97" s="208" t="s">
        <v>1224</v>
      </c>
      <c r="G97" s="209" t="s">
        <v>301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159</v>
      </c>
      <c r="AT97" s="217" t="s">
        <v>136</v>
      </c>
      <c r="AU97" s="217" t="s">
        <v>85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159</v>
      </c>
      <c r="BM97" s="217" t="s">
        <v>159</v>
      </c>
    </row>
    <row r="98" s="2" customFormat="1" ht="24.15" customHeight="1">
      <c r="A98" s="40"/>
      <c r="B98" s="41"/>
      <c r="C98" s="206" t="s">
        <v>152</v>
      </c>
      <c r="D98" s="206" t="s">
        <v>136</v>
      </c>
      <c r="E98" s="207" t="s">
        <v>1225</v>
      </c>
      <c r="F98" s="208" t="s">
        <v>1226</v>
      </c>
      <c r="G98" s="209" t="s">
        <v>301</v>
      </c>
      <c r="H98" s="210">
        <v>14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159</v>
      </c>
      <c r="AT98" s="217" t="s">
        <v>136</v>
      </c>
      <c r="AU98" s="217" t="s">
        <v>85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159</v>
      </c>
      <c r="BM98" s="217" t="s">
        <v>168</v>
      </c>
    </row>
    <row r="99" s="2" customFormat="1" ht="21.75" customHeight="1">
      <c r="A99" s="40"/>
      <c r="B99" s="41"/>
      <c r="C99" s="206" t="s">
        <v>159</v>
      </c>
      <c r="D99" s="206" t="s">
        <v>136</v>
      </c>
      <c r="E99" s="207" t="s">
        <v>1227</v>
      </c>
      <c r="F99" s="208" t="s">
        <v>1228</v>
      </c>
      <c r="G99" s="209" t="s">
        <v>198</v>
      </c>
      <c r="H99" s="210">
        <v>40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159</v>
      </c>
      <c r="AT99" s="217" t="s">
        <v>136</v>
      </c>
      <c r="AU99" s="217" t="s">
        <v>85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159</v>
      </c>
      <c r="BM99" s="217" t="s">
        <v>231</v>
      </c>
    </row>
    <row r="100" s="2" customFormat="1" ht="24.15" customHeight="1">
      <c r="A100" s="40"/>
      <c r="B100" s="41"/>
      <c r="C100" s="206" t="s">
        <v>132</v>
      </c>
      <c r="D100" s="206" t="s">
        <v>136</v>
      </c>
      <c r="E100" s="207" t="s">
        <v>1229</v>
      </c>
      <c r="F100" s="208" t="s">
        <v>1230</v>
      </c>
      <c r="G100" s="209" t="s">
        <v>198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159</v>
      </c>
      <c r="AT100" s="217" t="s">
        <v>136</v>
      </c>
      <c r="AU100" s="217" t="s">
        <v>85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159</v>
      </c>
      <c r="BM100" s="217" t="s">
        <v>244</v>
      </c>
    </row>
    <row r="101" s="12" customFormat="1" ht="25.92" customHeight="1">
      <c r="A101" s="12"/>
      <c r="B101" s="190"/>
      <c r="C101" s="191"/>
      <c r="D101" s="192" t="s">
        <v>74</v>
      </c>
      <c r="E101" s="193" t="s">
        <v>273</v>
      </c>
      <c r="F101" s="193" t="s">
        <v>274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P102+P104+P109+P120+P132+P141+P149+P157</f>
        <v>0</v>
      </c>
      <c r="Q101" s="198"/>
      <c r="R101" s="199">
        <f>R102+R104+R109+R120+R132+R141+R149+R157</f>
        <v>0</v>
      </c>
      <c r="S101" s="198"/>
      <c r="T101" s="200">
        <f>T102+T104+T109+T120+T132+T141+T149+T157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85</v>
      </c>
      <c r="AT101" s="202" t="s">
        <v>74</v>
      </c>
      <c r="AU101" s="202" t="s">
        <v>75</v>
      </c>
      <c r="AY101" s="201" t="s">
        <v>133</v>
      </c>
      <c r="BK101" s="203">
        <f>BK102+BK104+BK109+BK120+BK132+BK141+BK149+BK157</f>
        <v>0</v>
      </c>
    </row>
    <row r="102" s="12" customFormat="1" ht="22.8" customHeight="1">
      <c r="A102" s="12"/>
      <c r="B102" s="190"/>
      <c r="C102" s="191"/>
      <c r="D102" s="192" t="s">
        <v>74</v>
      </c>
      <c r="E102" s="204" t="s">
        <v>1231</v>
      </c>
      <c r="F102" s="204" t="s">
        <v>1232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P103</f>
        <v>0</v>
      </c>
      <c r="Q102" s="198"/>
      <c r="R102" s="199">
        <f>R103</f>
        <v>0</v>
      </c>
      <c r="S102" s="198"/>
      <c r="T102" s="20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85</v>
      </c>
      <c r="AT102" s="202" t="s">
        <v>74</v>
      </c>
      <c r="AU102" s="202" t="s">
        <v>83</v>
      </c>
      <c r="AY102" s="201" t="s">
        <v>133</v>
      </c>
      <c r="BK102" s="203">
        <f>BK103</f>
        <v>0</v>
      </c>
    </row>
    <row r="103" s="2" customFormat="1" ht="37.8" customHeight="1">
      <c r="A103" s="40"/>
      <c r="B103" s="41"/>
      <c r="C103" s="206" t="s">
        <v>168</v>
      </c>
      <c r="D103" s="206" t="s">
        <v>136</v>
      </c>
      <c r="E103" s="207" t="s">
        <v>1233</v>
      </c>
      <c r="F103" s="208" t="s">
        <v>1234</v>
      </c>
      <c r="G103" s="209" t="s">
        <v>301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280</v>
      </c>
      <c r="AT103" s="217" t="s">
        <v>136</v>
      </c>
      <c r="AU103" s="217" t="s">
        <v>85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280</v>
      </c>
      <c r="BM103" s="217" t="s">
        <v>8</v>
      </c>
    </row>
    <row r="104" s="12" customFormat="1" ht="22.8" customHeight="1">
      <c r="A104" s="12"/>
      <c r="B104" s="190"/>
      <c r="C104" s="191"/>
      <c r="D104" s="192" t="s">
        <v>74</v>
      </c>
      <c r="E104" s="204" t="s">
        <v>1235</v>
      </c>
      <c r="F104" s="204" t="s">
        <v>1236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SUM(P105:P108)</f>
        <v>0</v>
      </c>
      <c r="Q104" s="198"/>
      <c r="R104" s="199">
        <f>SUM(R105:R108)</f>
        <v>0</v>
      </c>
      <c r="S104" s="198"/>
      <c r="T104" s="200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85</v>
      </c>
      <c r="AT104" s="202" t="s">
        <v>74</v>
      </c>
      <c r="AU104" s="202" t="s">
        <v>83</v>
      </c>
      <c r="AY104" s="201" t="s">
        <v>133</v>
      </c>
      <c r="BK104" s="203">
        <f>SUM(BK105:BK108)</f>
        <v>0</v>
      </c>
    </row>
    <row r="105" s="2" customFormat="1" ht="16.5" customHeight="1">
      <c r="A105" s="40"/>
      <c r="B105" s="41"/>
      <c r="C105" s="206" t="s">
        <v>225</v>
      </c>
      <c r="D105" s="206" t="s">
        <v>136</v>
      </c>
      <c r="E105" s="207" t="s">
        <v>1237</v>
      </c>
      <c r="F105" s="208" t="s">
        <v>1238</v>
      </c>
      <c r="G105" s="209" t="s">
        <v>301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280</v>
      </c>
      <c r="AT105" s="217" t="s">
        <v>136</v>
      </c>
      <c r="AU105" s="217" t="s">
        <v>85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280</v>
      </c>
      <c r="BM105" s="217" t="s">
        <v>268</v>
      </c>
    </row>
    <row r="106" s="2" customFormat="1" ht="16.5" customHeight="1">
      <c r="A106" s="40"/>
      <c r="B106" s="41"/>
      <c r="C106" s="252" t="s">
        <v>231</v>
      </c>
      <c r="D106" s="252" t="s">
        <v>321</v>
      </c>
      <c r="E106" s="253" t="s">
        <v>1239</v>
      </c>
      <c r="F106" s="254" t="s">
        <v>1240</v>
      </c>
      <c r="G106" s="255" t="s">
        <v>301</v>
      </c>
      <c r="H106" s="256">
        <v>1</v>
      </c>
      <c r="I106" s="257"/>
      <c r="J106" s="258">
        <f>ROUND(I106*H106,2)</f>
        <v>0</v>
      </c>
      <c r="K106" s="254" t="s">
        <v>19</v>
      </c>
      <c r="L106" s="259"/>
      <c r="M106" s="260" t="s">
        <v>19</v>
      </c>
      <c r="N106" s="261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324</v>
      </c>
      <c r="AT106" s="217" t="s">
        <v>321</v>
      </c>
      <c r="AU106" s="217" t="s">
        <v>85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280</v>
      </c>
      <c r="BM106" s="217" t="s">
        <v>280</v>
      </c>
    </row>
    <row r="107" s="2" customFormat="1" ht="16.5" customHeight="1">
      <c r="A107" s="40"/>
      <c r="B107" s="41"/>
      <c r="C107" s="252" t="s">
        <v>214</v>
      </c>
      <c r="D107" s="252" t="s">
        <v>321</v>
      </c>
      <c r="E107" s="253" t="s">
        <v>1241</v>
      </c>
      <c r="F107" s="254" t="s">
        <v>1242</v>
      </c>
      <c r="G107" s="255" t="s">
        <v>301</v>
      </c>
      <c r="H107" s="256">
        <v>1</v>
      </c>
      <c r="I107" s="257"/>
      <c r="J107" s="258">
        <f>ROUND(I107*H107,2)</f>
        <v>0</v>
      </c>
      <c r="K107" s="254" t="s">
        <v>19</v>
      </c>
      <c r="L107" s="259"/>
      <c r="M107" s="260" t="s">
        <v>19</v>
      </c>
      <c r="N107" s="261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324</v>
      </c>
      <c r="AT107" s="217" t="s">
        <v>321</v>
      </c>
      <c r="AU107" s="217" t="s">
        <v>85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280</v>
      </c>
      <c r="BM107" s="217" t="s">
        <v>298</v>
      </c>
    </row>
    <row r="108" s="2" customFormat="1" ht="16.5" customHeight="1">
      <c r="A108" s="40"/>
      <c r="B108" s="41"/>
      <c r="C108" s="206" t="s">
        <v>244</v>
      </c>
      <c r="D108" s="206" t="s">
        <v>136</v>
      </c>
      <c r="E108" s="207" t="s">
        <v>1243</v>
      </c>
      <c r="F108" s="208" t="s">
        <v>1244</v>
      </c>
      <c r="G108" s="209" t="s">
        <v>1245</v>
      </c>
      <c r="H108" s="210">
        <v>10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280</v>
      </c>
      <c r="AT108" s="217" t="s">
        <v>136</v>
      </c>
      <c r="AU108" s="217" t="s">
        <v>85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280</v>
      </c>
      <c r="BM108" s="217" t="s">
        <v>311</v>
      </c>
    </row>
    <row r="109" s="12" customFormat="1" ht="22.8" customHeight="1">
      <c r="A109" s="12"/>
      <c r="B109" s="190"/>
      <c r="C109" s="191"/>
      <c r="D109" s="192" t="s">
        <v>74</v>
      </c>
      <c r="E109" s="204" t="s">
        <v>1246</v>
      </c>
      <c r="F109" s="204" t="s">
        <v>1247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SUM(P110:P119)</f>
        <v>0</v>
      </c>
      <c r="Q109" s="198"/>
      <c r="R109" s="199">
        <f>SUM(R110:R119)</f>
        <v>0</v>
      </c>
      <c r="S109" s="198"/>
      <c r="T109" s="200">
        <f>SUM(T110:T119)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85</v>
      </c>
      <c r="AT109" s="202" t="s">
        <v>74</v>
      </c>
      <c r="AU109" s="202" t="s">
        <v>83</v>
      </c>
      <c r="AY109" s="201" t="s">
        <v>133</v>
      </c>
      <c r="BK109" s="203">
        <f>SUM(BK110:BK119)</f>
        <v>0</v>
      </c>
    </row>
    <row r="110" s="2" customFormat="1" ht="24.15" customHeight="1">
      <c r="A110" s="40"/>
      <c r="B110" s="41"/>
      <c r="C110" s="206" t="s">
        <v>249</v>
      </c>
      <c r="D110" s="206" t="s">
        <v>136</v>
      </c>
      <c r="E110" s="207" t="s">
        <v>1248</v>
      </c>
      <c r="F110" s="208" t="s">
        <v>1249</v>
      </c>
      <c r="G110" s="209" t="s">
        <v>198</v>
      </c>
      <c r="H110" s="210">
        <v>5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280</v>
      </c>
      <c r="AT110" s="217" t="s">
        <v>136</v>
      </c>
      <c r="AU110" s="217" t="s">
        <v>85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280</v>
      </c>
      <c r="BM110" s="217" t="s">
        <v>320</v>
      </c>
    </row>
    <row r="111" s="2" customFormat="1" ht="24.15" customHeight="1">
      <c r="A111" s="40"/>
      <c r="B111" s="41"/>
      <c r="C111" s="252" t="s">
        <v>8</v>
      </c>
      <c r="D111" s="252" t="s">
        <v>321</v>
      </c>
      <c r="E111" s="253" t="s">
        <v>1250</v>
      </c>
      <c r="F111" s="254" t="s">
        <v>1251</v>
      </c>
      <c r="G111" s="255" t="s">
        <v>198</v>
      </c>
      <c r="H111" s="256">
        <v>5</v>
      </c>
      <c r="I111" s="257"/>
      <c r="J111" s="258">
        <f>ROUND(I111*H111,2)</f>
        <v>0</v>
      </c>
      <c r="K111" s="254" t="s">
        <v>19</v>
      </c>
      <c r="L111" s="259"/>
      <c r="M111" s="260" t="s">
        <v>19</v>
      </c>
      <c r="N111" s="261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324</v>
      </c>
      <c r="AT111" s="217" t="s">
        <v>321</v>
      </c>
      <c r="AU111" s="217" t="s">
        <v>85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280</v>
      </c>
      <c r="BM111" s="217" t="s">
        <v>332</v>
      </c>
    </row>
    <row r="112" s="2" customFormat="1" ht="24.15" customHeight="1">
      <c r="A112" s="40"/>
      <c r="B112" s="41"/>
      <c r="C112" s="206" t="s">
        <v>260</v>
      </c>
      <c r="D112" s="206" t="s">
        <v>136</v>
      </c>
      <c r="E112" s="207" t="s">
        <v>1252</v>
      </c>
      <c r="F112" s="208" t="s">
        <v>1253</v>
      </c>
      <c r="G112" s="209" t="s">
        <v>198</v>
      </c>
      <c r="H112" s="210">
        <v>5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280</v>
      </c>
      <c r="AT112" s="217" t="s">
        <v>136</v>
      </c>
      <c r="AU112" s="217" t="s">
        <v>85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280</v>
      </c>
      <c r="BM112" s="217" t="s">
        <v>344</v>
      </c>
    </row>
    <row r="113" s="2" customFormat="1" ht="24.15" customHeight="1">
      <c r="A113" s="40"/>
      <c r="B113" s="41"/>
      <c r="C113" s="252" t="s">
        <v>268</v>
      </c>
      <c r="D113" s="252" t="s">
        <v>321</v>
      </c>
      <c r="E113" s="253" t="s">
        <v>1254</v>
      </c>
      <c r="F113" s="254" t="s">
        <v>1255</v>
      </c>
      <c r="G113" s="255" t="s">
        <v>198</v>
      </c>
      <c r="H113" s="256">
        <v>5</v>
      </c>
      <c r="I113" s="257"/>
      <c r="J113" s="258">
        <f>ROUND(I113*H113,2)</f>
        <v>0</v>
      </c>
      <c r="K113" s="254" t="s">
        <v>19</v>
      </c>
      <c r="L113" s="259"/>
      <c r="M113" s="260" t="s">
        <v>19</v>
      </c>
      <c r="N113" s="261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324</v>
      </c>
      <c r="AT113" s="217" t="s">
        <v>321</v>
      </c>
      <c r="AU113" s="217" t="s">
        <v>85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280</v>
      </c>
      <c r="BM113" s="217" t="s">
        <v>354</v>
      </c>
    </row>
    <row r="114" s="2" customFormat="1" ht="24.15" customHeight="1">
      <c r="A114" s="40"/>
      <c r="B114" s="41"/>
      <c r="C114" s="206" t="s">
        <v>277</v>
      </c>
      <c r="D114" s="206" t="s">
        <v>136</v>
      </c>
      <c r="E114" s="207" t="s">
        <v>1256</v>
      </c>
      <c r="F114" s="208" t="s">
        <v>1257</v>
      </c>
      <c r="G114" s="209" t="s">
        <v>1258</v>
      </c>
      <c r="H114" s="210">
        <v>12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280</v>
      </c>
      <c r="AT114" s="217" t="s">
        <v>136</v>
      </c>
      <c r="AU114" s="217" t="s">
        <v>85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280</v>
      </c>
      <c r="BM114" s="217" t="s">
        <v>366</v>
      </c>
    </row>
    <row r="115" s="2" customFormat="1" ht="16.5" customHeight="1">
      <c r="A115" s="40"/>
      <c r="B115" s="41"/>
      <c r="C115" s="252" t="s">
        <v>280</v>
      </c>
      <c r="D115" s="252" t="s">
        <v>321</v>
      </c>
      <c r="E115" s="253" t="s">
        <v>1259</v>
      </c>
      <c r="F115" s="254" t="s">
        <v>1260</v>
      </c>
      <c r="G115" s="255" t="s">
        <v>301</v>
      </c>
      <c r="H115" s="256">
        <v>1</v>
      </c>
      <c r="I115" s="257"/>
      <c r="J115" s="258">
        <f>ROUND(I115*H115,2)</f>
        <v>0</v>
      </c>
      <c r="K115" s="254" t="s">
        <v>19</v>
      </c>
      <c r="L115" s="259"/>
      <c r="M115" s="260" t="s">
        <v>19</v>
      </c>
      <c r="N115" s="261" t="s">
        <v>46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324</v>
      </c>
      <c r="AT115" s="217" t="s">
        <v>321</v>
      </c>
      <c r="AU115" s="217" t="s">
        <v>85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280</v>
      </c>
      <c r="BM115" s="217" t="s">
        <v>324</v>
      </c>
    </row>
    <row r="116" s="2" customFormat="1" ht="21.75" customHeight="1">
      <c r="A116" s="40"/>
      <c r="B116" s="41"/>
      <c r="C116" s="252" t="s">
        <v>292</v>
      </c>
      <c r="D116" s="252" t="s">
        <v>321</v>
      </c>
      <c r="E116" s="253" t="s">
        <v>1261</v>
      </c>
      <c r="F116" s="254" t="s">
        <v>1262</v>
      </c>
      <c r="G116" s="255" t="s">
        <v>301</v>
      </c>
      <c r="H116" s="256">
        <v>4</v>
      </c>
      <c r="I116" s="257"/>
      <c r="J116" s="258">
        <f>ROUND(I116*H116,2)</f>
        <v>0</v>
      </c>
      <c r="K116" s="254" t="s">
        <v>19</v>
      </c>
      <c r="L116" s="259"/>
      <c r="M116" s="260" t="s">
        <v>19</v>
      </c>
      <c r="N116" s="261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324</v>
      </c>
      <c r="AT116" s="217" t="s">
        <v>321</v>
      </c>
      <c r="AU116" s="217" t="s">
        <v>85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280</v>
      </c>
      <c r="BM116" s="217" t="s">
        <v>521</v>
      </c>
    </row>
    <row r="117" s="2" customFormat="1" ht="24.15" customHeight="1">
      <c r="A117" s="40"/>
      <c r="B117" s="41"/>
      <c r="C117" s="252" t="s">
        <v>298</v>
      </c>
      <c r="D117" s="252" t="s">
        <v>321</v>
      </c>
      <c r="E117" s="253" t="s">
        <v>1263</v>
      </c>
      <c r="F117" s="254" t="s">
        <v>1264</v>
      </c>
      <c r="G117" s="255" t="s">
        <v>301</v>
      </c>
      <c r="H117" s="256">
        <v>7</v>
      </c>
      <c r="I117" s="257"/>
      <c r="J117" s="258">
        <f>ROUND(I117*H117,2)</f>
        <v>0</v>
      </c>
      <c r="K117" s="254" t="s">
        <v>19</v>
      </c>
      <c r="L117" s="259"/>
      <c r="M117" s="260" t="s">
        <v>19</v>
      </c>
      <c r="N117" s="261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324</v>
      </c>
      <c r="AT117" s="217" t="s">
        <v>321</v>
      </c>
      <c r="AU117" s="217" t="s">
        <v>85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280</v>
      </c>
      <c r="BM117" s="217" t="s">
        <v>532</v>
      </c>
    </row>
    <row r="118" s="2" customFormat="1" ht="16.5" customHeight="1">
      <c r="A118" s="40"/>
      <c r="B118" s="41"/>
      <c r="C118" s="206" t="s">
        <v>304</v>
      </c>
      <c r="D118" s="206" t="s">
        <v>136</v>
      </c>
      <c r="E118" s="207" t="s">
        <v>1265</v>
      </c>
      <c r="F118" s="208" t="s">
        <v>1266</v>
      </c>
      <c r="G118" s="209" t="s">
        <v>1267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280</v>
      </c>
      <c r="AT118" s="217" t="s">
        <v>136</v>
      </c>
      <c r="AU118" s="217" t="s">
        <v>85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280</v>
      </c>
      <c r="BM118" s="217" t="s">
        <v>543</v>
      </c>
    </row>
    <row r="119" s="2" customFormat="1" ht="16.5" customHeight="1">
      <c r="A119" s="40"/>
      <c r="B119" s="41"/>
      <c r="C119" s="252" t="s">
        <v>311</v>
      </c>
      <c r="D119" s="252" t="s">
        <v>321</v>
      </c>
      <c r="E119" s="253" t="s">
        <v>1268</v>
      </c>
      <c r="F119" s="254" t="s">
        <v>1269</v>
      </c>
      <c r="G119" s="255" t="s">
        <v>1267</v>
      </c>
      <c r="H119" s="256">
        <v>1</v>
      </c>
      <c r="I119" s="257"/>
      <c r="J119" s="258">
        <f>ROUND(I119*H119,2)</f>
        <v>0</v>
      </c>
      <c r="K119" s="254" t="s">
        <v>19</v>
      </c>
      <c r="L119" s="259"/>
      <c r="M119" s="260" t="s">
        <v>19</v>
      </c>
      <c r="N119" s="261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324</v>
      </c>
      <c r="AT119" s="217" t="s">
        <v>321</v>
      </c>
      <c r="AU119" s="217" t="s">
        <v>85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280</v>
      </c>
      <c r="BM119" s="217" t="s">
        <v>554</v>
      </c>
    </row>
    <row r="120" s="12" customFormat="1" ht="22.8" customHeight="1">
      <c r="A120" s="12"/>
      <c r="B120" s="190"/>
      <c r="C120" s="191"/>
      <c r="D120" s="192" t="s">
        <v>74</v>
      </c>
      <c r="E120" s="204" t="s">
        <v>1270</v>
      </c>
      <c r="F120" s="204" t="s">
        <v>1271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SUM(P121:P131)</f>
        <v>0</v>
      </c>
      <c r="Q120" s="198"/>
      <c r="R120" s="199">
        <f>SUM(R121:R131)</f>
        <v>0</v>
      </c>
      <c r="S120" s="198"/>
      <c r="T120" s="200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85</v>
      </c>
      <c r="AT120" s="202" t="s">
        <v>74</v>
      </c>
      <c r="AU120" s="202" t="s">
        <v>83</v>
      </c>
      <c r="AY120" s="201" t="s">
        <v>133</v>
      </c>
      <c r="BK120" s="203">
        <f>SUM(BK121:BK131)</f>
        <v>0</v>
      </c>
    </row>
    <row r="121" s="2" customFormat="1" ht="24.15" customHeight="1">
      <c r="A121" s="40"/>
      <c r="B121" s="41"/>
      <c r="C121" s="206" t="s">
        <v>7</v>
      </c>
      <c r="D121" s="206" t="s">
        <v>136</v>
      </c>
      <c r="E121" s="207" t="s">
        <v>1272</v>
      </c>
      <c r="F121" s="208" t="s">
        <v>1273</v>
      </c>
      <c r="G121" s="209" t="s">
        <v>198</v>
      </c>
      <c r="H121" s="210">
        <v>40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280</v>
      </c>
      <c r="AT121" s="217" t="s">
        <v>136</v>
      </c>
      <c r="AU121" s="217" t="s">
        <v>85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280</v>
      </c>
      <c r="BM121" s="217" t="s">
        <v>562</v>
      </c>
    </row>
    <row r="122" s="2" customFormat="1" ht="16.5" customHeight="1">
      <c r="A122" s="40"/>
      <c r="B122" s="41"/>
      <c r="C122" s="252" t="s">
        <v>320</v>
      </c>
      <c r="D122" s="252" t="s">
        <v>321</v>
      </c>
      <c r="E122" s="253" t="s">
        <v>1274</v>
      </c>
      <c r="F122" s="254" t="s">
        <v>1275</v>
      </c>
      <c r="G122" s="255" t="s">
        <v>198</v>
      </c>
      <c r="H122" s="256">
        <v>40</v>
      </c>
      <c r="I122" s="257"/>
      <c r="J122" s="258">
        <f>ROUND(I122*H122,2)</f>
        <v>0</v>
      </c>
      <c r="K122" s="254" t="s">
        <v>19</v>
      </c>
      <c r="L122" s="259"/>
      <c r="M122" s="260" t="s">
        <v>19</v>
      </c>
      <c r="N122" s="261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324</v>
      </c>
      <c r="AT122" s="217" t="s">
        <v>321</v>
      </c>
      <c r="AU122" s="217" t="s">
        <v>85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280</v>
      </c>
      <c r="BM122" s="217" t="s">
        <v>567</v>
      </c>
    </row>
    <row r="123" s="2" customFormat="1" ht="24.15" customHeight="1">
      <c r="A123" s="40"/>
      <c r="B123" s="41"/>
      <c r="C123" s="206" t="s">
        <v>327</v>
      </c>
      <c r="D123" s="206" t="s">
        <v>136</v>
      </c>
      <c r="E123" s="207" t="s">
        <v>1276</v>
      </c>
      <c r="F123" s="208" t="s">
        <v>1277</v>
      </c>
      <c r="G123" s="209" t="s">
        <v>198</v>
      </c>
      <c r="H123" s="210">
        <v>105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280</v>
      </c>
      <c r="AT123" s="217" t="s">
        <v>136</v>
      </c>
      <c r="AU123" s="217" t="s">
        <v>85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280</v>
      </c>
      <c r="BM123" s="217" t="s">
        <v>574</v>
      </c>
    </row>
    <row r="124" s="2" customFormat="1" ht="16.5" customHeight="1">
      <c r="A124" s="40"/>
      <c r="B124" s="41"/>
      <c r="C124" s="252" t="s">
        <v>332</v>
      </c>
      <c r="D124" s="252" t="s">
        <v>321</v>
      </c>
      <c r="E124" s="253" t="s">
        <v>1278</v>
      </c>
      <c r="F124" s="254" t="s">
        <v>1279</v>
      </c>
      <c r="G124" s="255" t="s">
        <v>198</v>
      </c>
      <c r="H124" s="256">
        <v>70</v>
      </c>
      <c r="I124" s="257"/>
      <c r="J124" s="258">
        <f>ROUND(I124*H124,2)</f>
        <v>0</v>
      </c>
      <c r="K124" s="254" t="s">
        <v>19</v>
      </c>
      <c r="L124" s="259"/>
      <c r="M124" s="260" t="s">
        <v>19</v>
      </c>
      <c r="N124" s="261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324</v>
      </c>
      <c r="AT124" s="217" t="s">
        <v>321</v>
      </c>
      <c r="AU124" s="217" t="s">
        <v>85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280</v>
      </c>
      <c r="BM124" s="217" t="s">
        <v>582</v>
      </c>
    </row>
    <row r="125" s="2" customFormat="1" ht="16.5" customHeight="1">
      <c r="A125" s="40"/>
      <c r="B125" s="41"/>
      <c r="C125" s="252" t="s">
        <v>339</v>
      </c>
      <c r="D125" s="252" t="s">
        <v>321</v>
      </c>
      <c r="E125" s="253" t="s">
        <v>1280</v>
      </c>
      <c r="F125" s="254" t="s">
        <v>1281</v>
      </c>
      <c r="G125" s="255" t="s">
        <v>198</v>
      </c>
      <c r="H125" s="256">
        <v>20</v>
      </c>
      <c r="I125" s="257"/>
      <c r="J125" s="258">
        <f>ROUND(I125*H125,2)</f>
        <v>0</v>
      </c>
      <c r="K125" s="254" t="s">
        <v>19</v>
      </c>
      <c r="L125" s="259"/>
      <c r="M125" s="260" t="s">
        <v>19</v>
      </c>
      <c r="N125" s="261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324</v>
      </c>
      <c r="AT125" s="217" t="s">
        <v>321</v>
      </c>
      <c r="AU125" s="217" t="s">
        <v>85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280</v>
      </c>
      <c r="BM125" s="217" t="s">
        <v>588</v>
      </c>
    </row>
    <row r="126" s="2" customFormat="1" ht="16.5" customHeight="1">
      <c r="A126" s="40"/>
      <c r="B126" s="41"/>
      <c r="C126" s="252" t="s">
        <v>344</v>
      </c>
      <c r="D126" s="252" t="s">
        <v>321</v>
      </c>
      <c r="E126" s="253" t="s">
        <v>1282</v>
      </c>
      <c r="F126" s="254" t="s">
        <v>1283</v>
      </c>
      <c r="G126" s="255" t="s">
        <v>198</v>
      </c>
      <c r="H126" s="256">
        <v>5</v>
      </c>
      <c r="I126" s="257"/>
      <c r="J126" s="258">
        <f>ROUND(I126*H126,2)</f>
        <v>0</v>
      </c>
      <c r="K126" s="254" t="s">
        <v>19</v>
      </c>
      <c r="L126" s="259"/>
      <c r="M126" s="260" t="s">
        <v>19</v>
      </c>
      <c r="N126" s="261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324</v>
      </c>
      <c r="AT126" s="217" t="s">
        <v>321</v>
      </c>
      <c r="AU126" s="217" t="s">
        <v>85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280</v>
      </c>
      <c r="BM126" s="217" t="s">
        <v>593</v>
      </c>
    </row>
    <row r="127" s="2" customFormat="1" ht="16.5" customHeight="1">
      <c r="A127" s="40"/>
      <c r="B127" s="41"/>
      <c r="C127" s="252" t="s">
        <v>349</v>
      </c>
      <c r="D127" s="252" t="s">
        <v>321</v>
      </c>
      <c r="E127" s="253" t="s">
        <v>1284</v>
      </c>
      <c r="F127" s="254" t="s">
        <v>1285</v>
      </c>
      <c r="G127" s="255" t="s">
        <v>198</v>
      </c>
      <c r="H127" s="256">
        <v>10</v>
      </c>
      <c r="I127" s="257"/>
      <c r="J127" s="258">
        <f>ROUND(I127*H127,2)</f>
        <v>0</v>
      </c>
      <c r="K127" s="254" t="s">
        <v>19</v>
      </c>
      <c r="L127" s="259"/>
      <c r="M127" s="260" t="s">
        <v>19</v>
      </c>
      <c r="N127" s="261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324</v>
      </c>
      <c r="AT127" s="217" t="s">
        <v>321</v>
      </c>
      <c r="AU127" s="217" t="s">
        <v>85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280</v>
      </c>
      <c r="BM127" s="217" t="s">
        <v>600</v>
      </c>
    </row>
    <row r="128" s="2" customFormat="1" ht="24.15" customHeight="1">
      <c r="A128" s="40"/>
      <c r="B128" s="41"/>
      <c r="C128" s="206" t="s">
        <v>354</v>
      </c>
      <c r="D128" s="206" t="s">
        <v>136</v>
      </c>
      <c r="E128" s="207" t="s">
        <v>1286</v>
      </c>
      <c r="F128" s="208" t="s">
        <v>1287</v>
      </c>
      <c r="G128" s="209" t="s">
        <v>198</v>
      </c>
      <c r="H128" s="210">
        <v>55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280</v>
      </c>
      <c r="AT128" s="217" t="s">
        <v>136</v>
      </c>
      <c r="AU128" s="217" t="s">
        <v>85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280</v>
      </c>
      <c r="BM128" s="217" t="s">
        <v>607</v>
      </c>
    </row>
    <row r="129" s="2" customFormat="1" ht="16.5" customHeight="1">
      <c r="A129" s="40"/>
      <c r="B129" s="41"/>
      <c r="C129" s="252" t="s">
        <v>359</v>
      </c>
      <c r="D129" s="252" t="s">
        <v>321</v>
      </c>
      <c r="E129" s="253" t="s">
        <v>1288</v>
      </c>
      <c r="F129" s="254" t="s">
        <v>1289</v>
      </c>
      <c r="G129" s="255" t="s">
        <v>198</v>
      </c>
      <c r="H129" s="256">
        <v>20</v>
      </c>
      <c r="I129" s="257"/>
      <c r="J129" s="258">
        <f>ROUND(I129*H129,2)</f>
        <v>0</v>
      </c>
      <c r="K129" s="254" t="s">
        <v>19</v>
      </c>
      <c r="L129" s="259"/>
      <c r="M129" s="260" t="s">
        <v>19</v>
      </c>
      <c r="N129" s="261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324</v>
      </c>
      <c r="AT129" s="217" t="s">
        <v>321</v>
      </c>
      <c r="AU129" s="217" t="s">
        <v>85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280</v>
      </c>
      <c r="BM129" s="217" t="s">
        <v>618</v>
      </c>
    </row>
    <row r="130" s="2" customFormat="1" ht="16.5" customHeight="1">
      <c r="A130" s="40"/>
      <c r="B130" s="41"/>
      <c r="C130" s="252" t="s">
        <v>366</v>
      </c>
      <c r="D130" s="252" t="s">
        <v>321</v>
      </c>
      <c r="E130" s="253" t="s">
        <v>1290</v>
      </c>
      <c r="F130" s="254" t="s">
        <v>1291</v>
      </c>
      <c r="G130" s="255" t="s">
        <v>198</v>
      </c>
      <c r="H130" s="256">
        <v>20</v>
      </c>
      <c r="I130" s="257"/>
      <c r="J130" s="258">
        <f>ROUND(I130*H130,2)</f>
        <v>0</v>
      </c>
      <c r="K130" s="254" t="s">
        <v>19</v>
      </c>
      <c r="L130" s="259"/>
      <c r="M130" s="260" t="s">
        <v>19</v>
      </c>
      <c r="N130" s="261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324</v>
      </c>
      <c r="AT130" s="217" t="s">
        <v>321</v>
      </c>
      <c r="AU130" s="217" t="s">
        <v>85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280</v>
      </c>
      <c r="BM130" s="217" t="s">
        <v>632</v>
      </c>
    </row>
    <row r="131" s="2" customFormat="1" ht="16.5" customHeight="1">
      <c r="A131" s="40"/>
      <c r="B131" s="41"/>
      <c r="C131" s="252" t="s">
        <v>373</v>
      </c>
      <c r="D131" s="252" t="s">
        <v>321</v>
      </c>
      <c r="E131" s="253" t="s">
        <v>1292</v>
      </c>
      <c r="F131" s="254" t="s">
        <v>1293</v>
      </c>
      <c r="G131" s="255" t="s">
        <v>198</v>
      </c>
      <c r="H131" s="256">
        <v>15</v>
      </c>
      <c r="I131" s="257"/>
      <c r="J131" s="258">
        <f>ROUND(I131*H131,2)</f>
        <v>0</v>
      </c>
      <c r="K131" s="254" t="s">
        <v>19</v>
      </c>
      <c r="L131" s="259"/>
      <c r="M131" s="260" t="s">
        <v>19</v>
      </c>
      <c r="N131" s="261" t="s">
        <v>46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324</v>
      </c>
      <c r="AT131" s="217" t="s">
        <v>321</v>
      </c>
      <c r="AU131" s="217" t="s">
        <v>85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280</v>
      </c>
      <c r="BM131" s="217" t="s">
        <v>642</v>
      </c>
    </row>
    <row r="132" s="12" customFormat="1" ht="22.8" customHeight="1">
      <c r="A132" s="12"/>
      <c r="B132" s="190"/>
      <c r="C132" s="191"/>
      <c r="D132" s="192" t="s">
        <v>74</v>
      </c>
      <c r="E132" s="204" t="s">
        <v>1294</v>
      </c>
      <c r="F132" s="204" t="s">
        <v>1295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SUM(P133:P140)</f>
        <v>0</v>
      </c>
      <c r="Q132" s="198"/>
      <c r="R132" s="199">
        <f>SUM(R133:R140)</f>
        <v>0</v>
      </c>
      <c r="S132" s="198"/>
      <c r="T132" s="20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85</v>
      </c>
      <c r="AT132" s="202" t="s">
        <v>74</v>
      </c>
      <c r="AU132" s="202" t="s">
        <v>83</v>
      </c>
      <c r="AY132" s="201" t="s">
        <v>133</v>
      </c>
      <c r="BK132" s="203">
        <f>SUM(BK133:BK140)</f>
        <v>0</v>
      </c>
    </row>
    <row r="133" s="2" customFormat="1" ht="24.15" customHeight="1">
      <c r="A133" s="40"/>
      <c r="B133" s="41"/>
      <c r="C133" s="206" t="s">
        <v>324</v>
      </c>
      <c r="D133" s="206" t="s">
        <v>136</v>
      </c>
      <c r="E133" s="207" t="s">
        <v>1296</v>
      </c>
      <c r="F133" s="208" t="s">
        <v>1297</v>
      </c>
      <c r="G133" s="209" t="s">
        <v>301</v>
      </c>
      <c r="H133" s="210">
        <v>78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280</v>
      </c>
      <c r="AT133" s="217" t="s">
        <v>136</v>
      </c>
      <c r="AU133" s="217" t="s">
        <v>85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280</v>
      </c>
      <c r="BM133" s="217" t="s">
        <v>653</v>
      </c>
    </row>
    <row r="134" s="2" customFormat="1" ht="24.15" customHeight="1">
      <c r="A134" s="40"/>
      <c r="B134" s="41"/>
      <c r="C134" s="206" t="s">
        <v>382</v>
      </c>
      <c r="D134" s="206" t="s">
        <v>136</v>
      </c>
      <c r="E134" s="207" t="s">
        <v>1298</v>
      </c>
      <c r="F134" s="208" t="s">
        <v>1299</v>
      </c>
      <c r="G134" s="209" t="s">
        <v>301</v>
      </c>
      <c r="H134" s="210">
        <v>26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280</v>
      </c>
      <c r="AT134" s="217" t="s">
        <v>136</v>
      </c>
      <c r="AU134" s="217" t="s">
        <v>85</v>
      </c>
      <c r="AY134" s="19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280</v>
      </c>
      <c r="BM134" s="217" t="s">
        <v>665</v>
      </c>
    </row>
    <row r="135" s="2" customFormat="1" ht="16.5" customHeight="1">
      <c r="A135" s="40"/>
      <c r="B135" s="41"/>
      <c r="C135" s="252" t="s">
        <v>521</v>
      </c>
      <c r="D135" s="252" t="s">
        <v>321</v>
      </c>
      <c r="E135" s="253" t="s">
        <v>1300</v>
      </c>
      <c r="F135" s="254" t="s">
        <v>1301</v>
      </c>
      <c r="G135" s="255" t="s">
        <v>301</v>
      </c>
      <c r="H135" s="256">
        <v>14</v>
      </c>
      <c r="I135" s="257"/>
      <c r="J135" s="258">
        <f>ROUND(I135*H135,2)</f>
        <v>0</v>
      </c>
      <c r="K135" s="254" t="s">
        <v>19</v>
      </c>
      <c r="L135" s="259"/>
      <c r="M135" s="260" t="s">
        <v>19</v>
      </c>
      <c r="N135" s="261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324</v>
      </c>
      <c r="AT135" s="217" t="s">
        <v>321</v>
      </c>
      <c r="AU135" s="217" t="s">
        <v>85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280</v>
      </c>
      <c r="BM135" s="217" t="s">
        <v>675</v>
      </c>
    </row>
    <row r="136" s="2" customFormat="1" ht="16.5" customHeight="1">
      <c r="A136" s="40"/>
      <c r="B136" s="41"/>
      <c r="C136" s="252" t="s">
        <v>527</v>
      </c>
      <c r="D136" s="252" t="s">
        <v>321</v>
      </c>
      <c r="E136" s="253" t="s">
        <v>1302</v>
      </c>
      <c r="F136" s="254" t="s">
        <v>1303</v>
      </c>
      <c r="G136" s="255" t="s">
        <v>301</v>
      </c>
      <c r="H136" s="256">
        <v>2</v>
      </c>
      <c r="I136" s="257"/>
      <c r="J136" s="258">
        <f>ROUND(I136*H136,2)</f>
        <v>0</v>
      </c>
      <c r="K136" s="254" t="s">
        <v>19</v>
      </c>
      <c r="L136" s="259"/>
      <c r="M136" s="260" t="s">
        <v>19</v>
      </c>
      <c r="N136" s="261" t="s">
        <v>46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324</v>
      </c>
      <c r="AT136" s="217" t="s">
        <v>321</v>
      </c>
      <c r="AU136" s="217" t="s">
        <v>85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83</v>
      </c>
      <c r="BK136" s="218">
        <f>ROUND(I136*H136,2)</f>
        <v>0</v>
      </c>
      <c r="BL136" s="19" t="s">
        <v>280</v>
      </c>
      <c r="BM136" s="217" t="s">
        <v>693</v>
      </c>
    </row>
    <row r="137" s="2" customFormat="1" ht="16.5" customHeight="1">
      <c r="A137" s="40"/>
      <c r="B137" s="41"/>
      <c r="C137" s="252" t="s">
        <v>532</v>
      </c>
      <c r="D137" s="252" t="s">
        <v>321</v>
      </c>
      <c r="E137" s="253" t="s">
        <v>1304</v>
      </c>
      <c r="F137" s="254" t="s">
        <v>1305</v>
      </c>
      <c r="G137" s="255" t="s">
        <v>301</v>
      </c>
      <c r="H137" s="256">
        <v>24</v>
      </c>
      <c r="I137" s="257"/>
      <c r="J137" s="258">
        <f>ROUND(I137*H137,2)</f>
        <v>0</v>
      </c>
      <c r="K137" s="254" t="s">
        <v>19</v>
      </c>
      <c r="L137" s="259"/>
      <c r="M137" s="260" t="s">
        <v>19</v>
      </c>
      <c r="N137" s="261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324</v>
      </c>
      <c r="AT137" s="217" t="s">
        <v>321</v>
      </c>
      <c r="AU137" s="217" t="s">
        <v>85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280</v>
      </c>
      <c r="BM137" s="217" t="s">
        <v>705</v>
      </c>
    </row>
    <row r="138" s="2" customFormat="1" ht="24.15" customHeight="1">
      <c r="A138" s="40"/>
      <c r="B138" s="41"/>
      <c r="C138" s="252" t="s">
        <v>536</v>
      </c>
      <c r="D138" s="252" t="s">
        <v>321</v>
      </c>
      <c r="E138" s="253" t="s">
        <v>1306</v>
      </c>
      <c r="F138" s="254" t="s">
        <v>1307</v>
      </c>
      <c r="G138" s="255" t="s">
        <v>1308</v>
      </c>
      <c r="H138" s="256">
        <v>1.6000000000000001</v>
      </c>
      <c r="I138" s="257"/>
      <c r="J138" s="258">
        <f>ROUND(I138*H138,2)</f>
        <v>0</v>
      </c>
      <c r="K138" s="254" t="s">
        <v>19</v>
      </c>
      <c r="L138" s="259"/>
      <c r="M138" s="260" t="s">
        <v>19</v>
      </c>
      <c r="N138" s="261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324</v>
      </c>
      <c r="AT138" s="217" t="s">
        <v>321</v>
      </c>
      <c r="AU138" s="217" t="s">
        <v>85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280</v>
      </c>
      <c r="BM138" s="217" t="s">
        <v>720</v>
      </c>
    </row>
    <row r="139" s="2" customFormat="1" ht="16.5" customHeight="1">
      <c r="A139" s="40"/>
      <c r="B139" s="41"/>
      <c r="C139" s="206" t="s">
        <v>543</v>
      </c>
      <c r="D139" s="206" t="s">
        <v>136</v>
      </c>
      <c r="E139" s="207" t="s">
        <v>1309</v>
      </c>
      <c r="F139" s="208" t="s">
        <v>1310</v>
      </c>
      <c r="G139" s="209" t="s">
        <v>301</v>
      </c>
      <c r="H139" s="210">
        <v>1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280</v>
      </c>
      <c r="AT139" s="217" t="s">
        <v>136</v>
      </c>
      <c r="AU139" s="217" t="s">
        <v>85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280</v>
      </c>
      <c r="BM139" s="217" t="s">
        <v>742</v>
      </c>
    </row>
    <row r="140" s="2" customFormat="1" ht="16.5" customHeight="1">
      <c r="A140" s="40"/>
      <c r="B140" s="41"/>
      <c r="C140" s="252" t="s">
        <v>548</v>
      </c>
      <c r="D140" s="252" t="s">
        <v>321</v>
      </c>
      <c r="E140" s="253" t="s">
        <v>1311</v>
      </c>
      <c r="F140" s="254" t="s">
        <v>1312</v>
      </c>
      <c r="G140" s="255" t="s">
        <v>301</v>
      </c>
      <c r="H140" s="256">
        <v>1</v>
      </c>
      <c r="I140" s="257"/>
      <c r="J140" s="258">
        <f>ROUND(I140*H140,2)</f>
        <v>0</v>
      </c>
      <c r="K140" s="254" t="s">
        <v>19</v>
      </c>
      <c r="L140" s="259"/>
      <c r="M140" s="260" t="s">
        <v>19</v>
      </c>
      <c r="N140" s="261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324</v>
      </c>
      <c r="AT140" s="217" t="s">
        <v>321</v>
      </c>
      <c r="AU140" s="217" t="s">
        <v>85</v>
      </c>
      <c r="AY140" s="19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280</v>
      </c>
      <c r="BM140" s="217" t="s">
        <v>752</v>
      </c>
    </row>
    <row r="141" s="12" customFormat="1" ht="22.8" customHeight="1">
      <c r="A141" s="12"/>
      <c r="B141" s="190"/>
      <c r="C141" s="191"/>
      <c r="D141" s="192" t="s">
        <v>74</v>
      </c>
      <c r="E141" s="204" t="s">
        <v>1313</v>
      </c>
      <c r="F141" s="204" t="s">
        <v>1314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SUM(P142:P148)</f>
        <v>0</v>
      </c>
      <c r="Q141" s="198"/>
      <c r="R141" s="199">
        <f>SUM(R142:R148)</f>
        <v>0</v>
      </c>
      <c r="S141" s="198"/>
      <c r="T141" s="200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85</v>
      </c>
      <c r="AT141" s="202" t="s">
        <v>74</v>
      </c>
      <c r="AU141" s="202" t="s">
        <v>83</v>
      </c>
      <c r="AY141" s="201" t="s">
        <v>133</v>
      </c>
      <c r="BK141" s="203">
        <f>SUM(BK142:BK148)</f>
        <v>0</v>
      </c>
    </row>
    <row r="142" s="2" customFormat="1" ht="24.15" customHeight="1">
      <c r="A142" s="40"/>
      <c r="B142" s="41"/>
      <c r="C142" s="206" t="s">
        <v>554</v>
      </c>
      <c r="D142" s="206" t="s">
        <v>136</v>
      </c>
      <c r="E142" s="207" t="s">
        <v>1315</v>
      </c>
      <c r="F142" s="208" t="s">
        <v>1316</v>
      </c>
      <c r="G142" s="209" t="s">
        <v>301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280</v>
      </c>
      <c r="AT142" s="217" t="s">
        <v>136</v>
      </c>
      <c r="AU142" s="217" t="s">
        <v>85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280</v>
      </c>
      <c r="BM142" s="217" t="s">
        <v>763</v>
      </c>
    </row>
    <row r="143" s="2" customFormat="1" ht="16.5" customHeight="1">
      <c r="A143" s="40"/>
      <c r="B143" s="41"/>
      <c r="C143" s="252" t="s">
        <v>559</v>
      </c>
      <c r="D143" s="252" t="s">
        <v>321</v>
      </c>
      <c r="E143" s="253" t="s">
        <v>1317</v>
      </c>
      <c r="F143" s="254" t="s">
        <v>1318</v>
      </c>
      <c r="G143" s="255" t="s">
        <v>301</v>
      </c>
      <c r="H143" s="256">
        <v>1</v>
      </c>
      <c r="I143" s="257"/>
      <c r="J143" s="258">
        <f>ROUND(I143*H143,2)</f>
        <v>0</v>
      </c>
      <c r="K143" s="254" t="s">
        <v>19</v>
      </c>
      <c r="L143" s="259"/>
      <c r="M143" s="260" t="s">
        <v>19</v>
      </c>
      <c r="N143" s="261" t="s">
        <v>46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324</v>
      </c>
      <c r="AT143" s="217" t="s">
        <v>321</v>
      </c>
      <c r="AU143" s="217" t="s">
        <v>85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280</v>
      </c>
      <c r="BM143" s="217" t="s">
        <v>776</v>
      </c>
    </row>
    <row r="144" s="2" customFormat="1" ht="16.5" customHeight="1">
      <c r="A144" s="40"/>
      <c r="B144" s="41"/>
      <c r="C144" s="206" t="s">
        <v>562</v>
      </c>
      <c r="D144" s="206" t="s">
        <v>136</v>
      </c>
      <c r="E144" s="207" t="s">
        <v>1319</v>
      </c>
      <c r="F144" s="208" t="s">
        <v>1320</v>
      </c>
      <c r="G144" s="209" t="s">
        <v>301</v>
      </c>
      <c r="H144" s="210">
        <v>4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280</v>
      </c>
      <c r="AT144" s="217" t="s">
        <v>136</v>
      </c>
      <c r="AU144" s="217" t="s">
        <v>85</v>
      </c>
      <c r="AY144" s="19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280</v>
      </c>
      <c r="BM144" s="217" t="s">
        <v>791</v>
      </c>
    </row>
    <row r="145" s="2" customFormat="1" ht="21.75" customHeight="1">
      <c r="A145" s="40"/>
      <c r="B145" s="41"/>
      <c r="C145" s="252" t="s">
        <v>565</v>
      </c>
      <c r="D145" s="252" t="s">
        <v>321</v>
      </c>
      <c r="E145" s="253" t="s">
        <v>1321</v>
      </c>
      <c r="F145" s="254" t="s">
        <v>1322</v>
      </c>
      <c r="G145" s="255" t="s">
        <v>301</v>
      </c>
      <c r="H145" s="256">
        <v>4</v>
      </c>
      <c r="I145" s="257"/>
      <c r="J145" s="258">
        <f>ROUND(I145*H145,2)</f>
        <v>0</v>
      </c>
      <c r="K145" s="254" t="s">
        <v>19</v>
      </c>
      <c r="L145" s="259"/>
      <c r="M145" s="260" t="s">
        <v>19</v>
      </c>
      <c r="N145" s="261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324</v>
      </c>
      <c r="AT145" s="217" t="s">
        <v>321</v>
      </c>
      <c r="AU145" s="217" t="s">
        <v>85</v>
      </c>
      <c r="AY145" s="19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280</v>
      </c>
      <c r="BM145" s="217" t="s">
        <v>802</v>
      </c>
    </row>
    <row r="146" s="2" customFormat="1" ht="16.5" customHeight="1">
      <c r="A146" s="40"/>
      <c r="B146" s="41"/>
      <c r="C146" s="206" t="s">
        <v>567</v>
      </c>
      <c r="D146" s="206" t="s">
        <v>136</v>
      </c>
      <c r="E146" s="207" t="s">
        <v>1323</v>
      </c>
      <c r="F146" s="208" t="s">
        <v>1324</v>
      </c>
      <c r="G146" s="209" t="s">
        <v>301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280</v>
      </c>
      <c r="AT146" s="217" t="s">
        <v>136</v>
      </c>
      <c r="AU146" s="217" t="s">
        <v>85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280</v>
      </c>
      <c r="BM146" s="217" t="s">
        <v>814</v>
      </c>
    </row>
    <row r="147" s="2" customFormat="1" ht="33" customHeight="1">
      <c r="A147" s="40"/>
      <c r="B147" s="41"/>
      <c r="C147" s="252" t="s">
        <v>569</v>
      </c>
      <c r="D147" s="252" t="s">
        <v>321</v>
      </c>
      <c r="E147" s="253" t="s">
        <v>1325</v>
      </c>
      <c r="F147" s="254" t="s">
        <v>1326</v>
      </c>
      <c r="G147" s="255" t="s">
        <v>301</v>
      </c>
      <c r="H147" s="256">
        <v>1</v>
      </c>
      <c r="I147" s="257"/>
      <c r="J147" s="258">
        <f>ROUND(I147*H147,2)</f>
        <v>0</v>
      </c>
      <c r="K147" s="254" t="s">
        <v>19</v>
      </c>
      <c r="L147" s="259"/>
      <c r="M147" s="260" t="s">
        <v>19</v>
      </c>
      <c r="N147" s="261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324</v>
      </c>
      <c r="AT147" s="217" t="s">
        <v>321</v>
      </c>
      <c r="AU147" s="217" t="s">
        <v>85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280</v>
      </c>
      <c r="BM147" s="217" t="s">
        <v>825</v>
      </c>
    </row>
    <row r="148" s="2" customFormat="1" ht="16.5" customHeight="1">
      <c r="A148" s="40"/>
      <c r="B148" s="41"/>
      <c r="C148" s="206" t="s">
        <v>574</v>
      </c>
      <c r="D148" s="206" t="s">
        <v>136</v>
      </c>
      <c r="E148" s="207" t="s">
        <v>1327</v>
      </c>
      <c r="F148" s="208" t="s">
        <v>1328</v>
      </c>
      <c r="G148" s="209" t="s">
        <v>301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46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280</v>
      </c>
      <c r="AT148" s="217" t="s">
        <v>136</v>
      </c>
      <c r="AU148" s="217" t="s">
        <v>85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280</v>
      </c>
      <c r="BM148" s="217" t="s">
        <v>843</v>
      </c>
    </row>
    <row r="149" s="12" customFormat="1" ht="22.8" customHeight="1">
      <c r="A149" s="12"/>
      <c r="B149" s="190"/>
      <c r="C149" s="191"/>
      <c r="D149" s="192" t="s">
        <v>74</v>
      </c>
      <c r="E149" s="204" t="s">
        <v>1329</v>
      </c>
      <c r="F149" s="204" t="s">
        <v>1330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SUM(P150:P156)</f>
        <v>0</v>
      </c>
      <c r="Q149" s="198"/>
      <c r="R149" s="199">
        <f>SUM(R150:R156)</f>
        <v>0</v>
      </c>
      <c r="S149" s="198"/>
      <c r="T149" s="200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85</v>
      </c>
      <c r="AT149" s="202" t="s">
        <v>74</v>
      </c>
      <c r="AU149" s="202" t="s">
        <v>83</v>
      </c>
      <c r="AY149" s="201" t="s">
        <v>133</v>
      </c>
      <c r="BK149" s="203">
        <f>SUM(BK150:BK156)</f>
        <v>0</v>
      </c>
    </row>
    <row r="150" s="2" customFormat="1" ht="24.15" customHeight="1">
      <c r="A150" s="40"/>
      <c r="B150" s="41"/>
      <c r="C150" s="206" t="s">
        <v>578</v>
      </c>
      <c r="D150" s="206" t="s">
        <v>136</v>
      </c>
      <c r="E150" s="207" t="s">
        <v>1331</v>
      </c>
      <c r="F150" s="208" t="s">
        <v>1332</v>
      </c>
      <c r="G150" s="209" t="s">
        <v>301</v>
      </c>
      <c r="H150" s="210">
        <v>5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280</v>
      </c>
      <c r="AT150" s="217" t="s">
        <v>136</v>
      </c>
      <c r="AU150" s="217" t="s">
        <v>85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280</v>
      </c>
      <c r="BM150" s="217" t="s">
        <v>850</v>
      </c>
    </row>
    <row r="151" s="2" customFormat="1" ht="33" customHeight="1">
      <c r="A151" s="40"/>
      <c r="B151" s="41"/>
      <c r="C151" s="252" t="s">
        <v>582</v>
      </c>
      <c r="D151" s="252" t="s">
        <v>321</v>
      </c>
      <c r="E151" s="253" t="s">
        <v>1333</v>
      </c>
      <c r="F151" s="254" t="s">
        <v>1334</v>
      </c>
      <c r="G151" s="255" t="s">
        <v>301</v>
      </c>
      <c r="H151" s="256">
        <v>4</v>
      </c>
      <c r="I151" s="257"/>
      <c r="J151" s="258">
        <f>ROUND(I151*H151,2)</f>
        <v>0</v>
      </c>
      <c r="K151" s="254" t="s">
        <v>19</v>
      </c>
      <c r="L151" s="259"/>
      <c r="M151" s="260" t="s">
        <v>19</v>
      </c>
      <c r="N151" s="261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324</v>
      </c>
      <c r="AT151" s="217" t="s">
        <v>321</v>
      </c>
      <c r="AU151" s="217" t="s">
        <v>85</v>
      </c>
      <c r="AY151" s="19" t="s">
        <v>133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280</v>
      </c>
      <c r="BM151" s="217" t="s">
        <v>1335</v>
      </c>
    </row>
    <row r="152" s="2" customFormat="1" ht="33" customHeight="1">
      <c r="A152" s="40"/>
      <c r="B152" s="41"/>
      <c r="C152" s="252" t="s">
        <v>586</v>
      </c>
      <c r="D152" s="252" t="s">
        <v>321</v>
      </c>
      <c r="E152" s="253" t="s">
        <v>1336</v>
      </c>
      <c r="F152" s="254" t="s">
        <v>1337</v>
      </c>
      <c r="G152" s="255" t="s">
        <v>301</v>
      </c>
      <c r="H152" s="256">
        <v>1</v>
      </c>
      <c r="I152" s="257"/>
      <c r="J152" s="258">
        <f>ROUND(I152*H152,2)</f>
        <v>0</v>
      </c>
      <c r="K152" s="254" t="s">
        <v>19</v>
      </c>
      <c r="L152" s="259"/>
      <c r="M152" s="260" t="s">
        <v>19</v>
      </c>
      <c r="N152" s="261" t="s">
        <v>46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324</v>
      </c>
      <c r="AT152" s="217" t="s">
        <v>321</v>
      </c>
      <c r="AU152" s="217" t="s">
        <v>85</v>
      </c>
      <c r="AY152" s="19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280</v>
      </c>
      <c r="BM152" s="217" t="s">
        <v>1338</v>
      </c>
    </row>
    <row r="153" s="2" customFormat="1" ht="24.15" customHeight="1">
      <c r="A153" s="40"/>
      <c r="B153" s="41"/>
      <c r="C153" s="206" t="s">
        <v>588</v>
      </c>
      <c r="D153" s="206" t="s">
        <v>136</v>
      </c>
      <c r="E153" s="207" t="s">
        <v>1339</v>
      </c>
      <c r="F153" s="208" t="s">
        <v>1340</v>
      </c>
      <c r="G153" s="209" t="s">
        <v>301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46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280</v>
      </c>
      <c r="AT153" s="217" t="s">
        <v>136</v>
      </c>
      <c r="AU153" s="217" t="s">
        <v>85</v>
      </c>
      <c r="AY153" s="19" t="s">
        <v>133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83</v>
      </c>
      <c r="BK153" s="218">
        <f>ROUND(I153*H153,2)</f>
        <v>0</v>
      </c>
      <c r="BL153" s="19" t="s">
        <v>280</v>
      </c>
      <c r="BM153" s="217" t="s">
        <v>1341</v>
      </c>
    </row>
    <row r="154" s="2" customFormat="1" ht="33" customHeight="1">
      <c r="A154" s="40"/>
      <c r="B154" s="41"/>
      <c r="C154" s="252" t="s">
        <v>591</v>
      </c>
      <c r="D154" s="252" t="s">
        <v>321</v>
      </c>
      <c r="E154" s="253" t="s">
        <v>1342</v>
      </c>
      <c r="F154" s="254" t="s">
        <v>1343</v>
      </c>
      <c r="G154" s="255" t="s">
        <v>301</v>
      </c>
      <c r="H154" s="256">
        <v>2</v>
      </c>
      <c r="I154" s="257"/>
      <c r="J154" s="258">
        <f>ROUND(I154*H154,2)</f>
        <v>0</v>
      </c>
      <c r="K154" s="254" t="s">
        <v>19</v>
      </c>
      <c r="L154" s="259"/>
      <c r="M154" s="260" t="s">
        <v>19</v>
      </c>
      <c r="N154" s="261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324</v>
      </c>
      <c r="AT154" s="217" t="s">
        <v>321</v>
      </c>
      <c r="AU154" s="217" t="s">
        <v>85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280</v>
      </c>
      <c r="BM154" s="217" t="s">
        <v>1344</v>
      </c>
    </row>
    <row r="155" s="2" customFormat="1" ht="16.5" customHeight="1">
      <c r="A155" s="40"/>
      <c r="B155" s="41"/>
      <c r="C155" s="206" t="s">
        <v>593</v>
      </c>
      <c r="D155" s="206" t="s">
        <v>136</v>
      </c>
      <c r="E155" s="207" t="s">
        <v>1345</v>
      </c>
      <c r="F155" s="208" t="s">
        <v>1346</v>
      </c>
      <c r="G155" s="209" t="s">
        <v>1245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280</v>
      </c>
      <c r="AT155" s="217" t="s">
        <v>136</v>
      </c>
      <c r="AU155" s="217" t="s">
        <v>85</v>
      </c>
      <c r="AY155" s="19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280</v>
      </c>
      <c r="BM155" s="217" t="s">
        <v>1347</v>
      </c>
    </row>
    <row r="156" s="2" customFormat="1" ht="16.5" customHeight="1">
      <c r="A156" s="40"/>
      <c r="B156" s="41"/>
      <c r="C156" s="206" t="s">
        <v>595</v>
      </c>
      <c r="D156" s="206" t="s">
        <v>136</v>
      </c>
      <c r="E156" s="207" t="s">
        <v>1348</v>
      </c>
      <c r="F156" s="208" t="s">
        <v>1349</v>
      </c>
      <c r="G156" s="209" t="s">
        <v>1037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280</v>
      </c>
      <c r="AT156" s="217" t="s">
        <v>136</v>
      </c>
      <c r="AU156" s="217" t="s">
        <v>85</v>
      </c>
      <c r="AY156" s="19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280</v>
      </c>
      <c r="BM156" s="217" t="s">
        <v>1350</v>
      </c>
    </row>
    <row r="157" s="12" customFormat="1" ht="22.8" customHeight="1">
      <c r="A157" s="12"/>
      <c r="B157" s="190"/>
      <c r="C157" s="191"/>
      <c r="D157" s="192" t="s">
        <v>74</v>
      </c>
      <c r="E157" s="204" t="s">
        <v>1351</v>
      </c>
      <c r="F157" s="204" t="s">
        <v>1352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P158</f>
        <v>0</v>
      </c>
      <c r="Q157" s="198"/>
      <c r="R157" s="199">
        <f>R158</f>
        <v>0</v>
      </c>
      <c r="S157" s="198"/>
      <c r="T157" s="20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85</v>
      </c>
      <c r="AT157" s="202" t="s">
        <v>74</v>
      </c>
      <c r="AU157" s="202" t="s">
        <v>83</v>
      </c>
      <c r="AY157" s="201" t="s">
        <v>133</v>
      </c>
      <c r="BK157" s="203">
        <f>BK158</f>
        <v>0</v>
      </c>
    </row>
    <row r="158" s="2" customFormat="1" ht="44.25" customHeight="1">
      <c r="A158" s="40"/>
      <c r="B158" s="41"/>
      <c r="C158" s="206" t="s">
        <v>600</v>
      </c>
      <c r="D158" s="206" t="s">
        <v>136</v>
      </c>
      <c r="E158" s="207" t="s">
        <v>1353</v>
      </c>
      <c r="F158" s="208" t="s">
        <v>1354</v>
      </c>
      <c r="G158" s="209" t="s">
        <v>1267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280</v>
      </c>
      <c r="AT158" s="217" t="s">
        <v>136</v>
      </c>
      <c r="AU158" s="217" t="s">
        <v>85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280</v>
      </c>
      <c r="BM158" s="217" t="s">
        <v>1355</v>
      </c>
    </row>
    <row r="159" s="12" customFormat="1" ht="25.92" customHeight="1">
      <c r="A159" s="12"/>
      <c r="B159" s="190"/>
      <c r="C159" s="191"/>
      <c r="D159" s="192" t="s">
        <v>74</v>
      </c>
      <c r="E159" s="193" t="s">
        <v>130</v>
      </c>
      <c r="F159" s="193" t="s">
        <v>131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P160+P162</f>
        <v>0</v>
      </c>
      <c r="Q159" s="198"/>
      <c r="R159" s="199">
        <f>R160+R162</f>
        <v>0</v>
      </c>
      <c r="S159" s="198"/>
      <c r="T159" s="200">
        <f>T160+T162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132</v>
      </c>
      <c r="AT159" s="202" t="s">
        <v>74</v>
      </c>
      <c r="AU159" s="202" t="s">
        <v>75</v>
      </c>
      <c r="AY159" s="201" t="s">
        <v>133</v>
      </c>
      <c r="BK159" s="203">
        <f>BK160+BK162</f>
        <v>0</v>
      </c>
    </row>
    <row r="160" s="12" customFormat="1" ht="22.8" customHeight="1">
      <c r="A160" s="12"/>
      <c r="B160" s="190"/>
      <c r="C160" s="191"/>
      <c r="D160" s="192" t="s">
        <v>74</v>
      </c>
      <c r="E160" s="204" t="s">
        <v>163</v>
      </c>
      <c r="F160" s="204" t="s">
        <v>164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P161</f>
        <v>0</v>
      </c>
      <c r="Q160" s="198"/>
      <c r="R160" s="199">
        <f>R161</f>
        <v>0</v>
      </c>
      <c r="S160" s="198"/>
      <c r="T160" s="20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132</v>
      </c>
      <c r="AT160" s="202" t="s">
        <v>74</v>
      </c>
      <c r="AU160" s="202" t="s">
        <v>83</v>
      </c>
      <c r="AY160" s="201" t="s">
        <v>133</v>
      </c>
      <c r="BK160" s="203">
        <f>BK161</f>
        <v>0</v>
      </c>
    </row>
    <row r="161" s="2" customFormat="1" ht="16.5" customHeight="1">
      <c r="A161" s="40"/>
      <c r="B161" s="41"/>
      <c r="C161" s="206" t="s">
        <v>604</v>
      </c>
      <c r="D161" s="206" t="s">
        <v>136</v>
      </c>
      <c r="E161" s="207" t="s">
        <v>1356</v>
      </c>
      <c r="F161" s="208" t="s">
        <v>1357</v>
      </c>
      <c r="G161" s="209" t="s">
        <v>1037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159</v>
      </c>
      <c r="AT161" s="217" t="s">
        <v>136</v>
      </c>
      <c r="AU161" s="217" t="s">
        <v>85</v>
      </c>
      <c r="AY161" s="19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159</v>
      </c>
      <c r="BM161" s="217" t="s">
        <v>1358</v>
      </c>
    </row>
    <row r="162" s="12" customFormat="1" ht="22.8" customHeight="1">
      <c r="A162" s="12"/>
      <c r="B162" s="190"/>
      <c r="C162" s="191"/>
      <c r="D162" s="192" t="s">
        <v>74</v>
      </c>
      <c r="E162" s="204" t="s">
        <v>1359</v>
      </c>
      <c r="F162" s="204" t="s">
        <v>1360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SUM(P163:P169)</f>
        <v>0</v>
      </c>
      <c r="Q162" s="198"/>
      <c r="R162" s="199">
        <f>SUM(R163:R169)</f>
        <v>0</v>
      </c>
      <c r="S162" s="198"/>
      <c r="T162" s="200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132</v>
      </c>
      <c r="AT162" s="202" t="s">
        <v>74</v>
      </c>
      <c r="AU162" s="202" t="s">
        <v>83</v>
      </c>
      <c r="AY162" s="201" t="s">
        <v>133</v>
      </c>
      <c r="BK162" s="203">
        <f>SUM(BK163:BK169)</f>
        <v>0</v>
      </c>
    </row>
    <row r="163" s="2" customFormat="1" ht="16.5" customHeight="1">
      <c r="A163" s="40"/>
      <c r="B163" s="41"/>
      <c r="C163" s="206" t="s">
        <v>607</v>
      </c>
      <c r="D163" s="206" t="s">
        <v>136</v>
      </c>
      <c r="E163" s="207" t="s">
        <v>1361</v>
      </c>
      <c r="F163" s="208" t="s">
        <v>1362</v>
      </c>
      <c r="G163" s="209" t="s">
        <v>1245</v>
      </c>
      <c r="H163" s="210">
        <v>6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159</v>
      </c>
      <c r="AT163" s="217" t="s">
        <v>136</v>
      </c>
      <c r="AU163" s="217" t="s">
        <v>85</v>
      </c>
      <c r="AY163" s="19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83</v>
      </c>
      <c r="BK163" s="218">
        <f>ROUND(I163*H163,2)</f>
        <v>0</v>
      </c>
      <c r="BL163" s="19" t="s">
        <v>159</v>
      </c>
      <c r="BM163" s="217" t="s">
        <v>1363</v>
      </c>
    </row>
    <row r="164" s="2" customFormat="1" ht="16.5" customHeight="1">
      <c r="A164" s="40"/>
      <c r="B164" s="41"/>
      <c r="C164" s="206" t="s">
        <v>614</v>
      </c>
      <c r="D164" s="206" t="s">
        <v>136</v>
      </c>
      <c r="E164" s="207" t="s">
        <v>1364</v>
      </c>
      <c r="F164" s="208" t="s">
        <v>1365</v>
      </c>
      <c r="G164" s="209" t="s">
        <v>1037</v>
      </c>
      <c r="H164" s="210">
        <v>1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159</v>
      </c>
      <c r="AT164" s="217" t="s">
        <v>136</v>
      </c>
      <c r="AU164" s="217" t="s">
        <v>85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159</v>
      </c>
      <c r="BM164" s="217" t="s">
        <v>1366</v>
      </c>
    </row>
    <row r="165" s="2" customFormat="1" ht="21.75" customHeight="1">
      <c r="A165" s="40"/>
      <c r="B165" s="41"/>
      <c r="C165" s="206" t="s">
        <v>618</v>
      </c>
      <c r="D165" s="206" t="s">
        <v>136</v>
      </c>
      <c r="E165" s="207" t="s">
        <v>1367</v>
      </c>
      <c r="F165" s="208" t="s">
        <v>1368</v>
      </c>
      <c r="G165" s="209" t="s">
        <v>1245</v>
      </c>
      <c r="H165" s="210">
        <v>16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159</v>
      </c>
      <c r="AT165" s="217" t="s">
        <v>136</v>
      </c>
      <c r="AU165" s="217" t="s">
        <v>85</v>
      </c>
      <c r="AY165" s="19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159</v>
      </c>
      <c r="BM165" s="217" t="s">
        <v>1369</v>
      </c>
    </row>
    <row r="166" s="2" customFormat="1" ht="21.75" customHeight="1">
      <c r="A166" s="40"/>
      <c r="B166" s="41"/>
      <c r="C166" s="206" t="s">
        <v>627</v>
      </c>
      <c r="D166" s="206" t="s">
        <v>136</v>
      </c>
      <c r="E166" s="207" t="s">
        <v>1370</v>
      </c>
      <c r="F166" s="208" t="s">
        <v>1371</v>
      </c>
      <c r="G166" s="209" t="s">
        <v>301</v>
      </c>
      <c r="H166" s="210">
        <v>1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159</v>
      </c>
      <c r="AT166" s="217" t="s">
        <v>136</v>
      </c>
      <c r="AU166" s="217" t="s">
        <v>85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159</v>
      </c>
      <c r="BM166" s="217" t="s">
        <v>1372</v>
      </c>
    </row>
    <row r="167" s="2" customFormat="1" ht="16.5" customHeight="1">
      <c r="A167" s="40"/>
      <c r="B167" s="41"/>
      <c r="C167" s="252" t="s">
        <v>632</v>
      </c>
      <c r="D167" s="252" t="s">
        <v>321</v>
      </c>
      <c r="E167" s="253" t="s">
        <v>1373</v>
      </c>
      <c r="F167" s="254" t="s">
        <v>1374</v>
      </c>
      <c r="G167" s="255" t="s">
        <v>301</v>
      </c>
      <c r="H167" s="256">
        <v>1</v>
      </c>
      <c r="I167" s="257"/>
      <c r="J167" s="258">
        <f>ROUND(I167*H167,2)</f>
        <v>0</v>
      </c>
      <c r="K167" s="254" t="s">
        <v>19</v>
      </c>
      <c r="L167" s="259"/>
      <c r="M167" s="260" t="s">
        <v>19</v>
      </c>
      <c r="N167" s="261" t="s">
        <v>46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231</v>
      </c>
      <c r="AT167" s="217" t="s">
        <v>321</v>
      </c>
      <c r="AU167" s="217" t="s">
        <v>85</v>
      </c>
      <c r="AY167" s="19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159</v>
      </c>
      <c r="BM167" s="217" t="s">
        <v>1375</v>
      </c>
    </row>
    <row r="168" s="2" customFormat="1" ht="16.5" customHeight="1">
      <c r="A168" s="40"/>
      <c r="B168" s="41"/>
      <c r="C168" s="206" t="s">
        <v>637</v>
      </c>
      <c r="D168" s="206" t="s">
        <v>136</v>
      </c>
      <c r="E168" s="207" t="s">
        <v>1376</v>
      </c>
      <c r="F168" s="208" t="s">
        <v>1377</v>
      </c>
      <c r="G168" s="209" t="s">
        <v>1378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159</v>
      </c>
      <c r="AT168" s="217" t="s">
        <v>136</v>
      </c>
      <c r="AU168" s="217" t="s">
        <v>85</v>
      </c>
      <c r="AY168" s="19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159</v>
      </c>
      <c r="BM168" s="217" t="s">
        <v>1379</v>
      </c>
    </row>
    <row r="169" s="2" customFormat="1" ht="16.5" customHeight="1">
      <c r="A169" s="40"/>
      <c r="B169" s="41"/>
      <c r="C169" s="206" t="s">
        <v>642</v>
      </c>
      <c r="D169" s="206" t="s">
        <v>136</v>
      </c>
      <c r="E169" s="207" t="s">
        <v>1380</v>
      </c>
      <c r="F169" s="208" t="s">
        <v>1381</v>
      </c>
      <c r="G169" s="209" t="s">
        <v>1245</v>
      </c>
      <c r="H169" s="210">
        <v>10</v>
      </c>
      <c r="I169" s="211"/>
      <c r="J169" s="212">
        <f>ROUND(I169*H169,2)</f>
        <v>0</v>
      </c>
      <c r="K169" s="208" t="s">
        <v>19</v>
      </c>
      <c r="L169" s="46"/>
      <c r="M169" s="277" t="s">
        <v>19</v>
      </c>
      <c r="N169" s="278" t="s">
        <v>46</v>
      </c>
      <c r="O169" s="228"/>
      <c r="P169" s="275">
        <f>O169*H169</f>
        <v>0</v>
      </c>
      <c r="Q169" s="275">
        <v>0</v>
      </c>
      <c r="R169" s="275">
        <f>Q169*H169</f>
        <v>0</v>
      </c>
      <c r="S169" s="275">
        <v>0</v>
      </c>
      <c r="T169" s="27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159</v>
      </c>
      <c r="AT169" s="217" t="s">
        <v>136</v>
      </c>
      <c r="AU169" s="217" t="s">
        <v>85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159</v>
      </c>
      <c r="BM169" s="217" t="s">
        <v>1382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d98kFL6mRYwJeGKaZesgj5F4tIOLxYFjAWV4LJ8d1yuy08xMMirGQxD3jyTTy/ZpkyZTJxQcM+9V2t4ncJHo/A==" hashValue="448cVCU72uvIPj4m17l+uKggIwmoJvOgoG+ZYsPm2g1flxABNRa3/EAhQjHiqoSUVkeIzFa+xiVk0vKDimRpog==" algorithmName="SHA-512" password="CC35"/>
  <autoFilter ref="C92:K169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1383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1211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zakázky'!AN10="","",'Rekapitulace zakázky'!AN10)</f>
        <v>00261688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zakázky'!E11="","",'Rekapitulace zakázky'!E11)</f>
        <v>Mesto Šluknov</v>
      </c>
      <c r="F15" s="40"/>
      <c r="G15" s="40"/>
      <c r="H15" s="40"/>
      <c r="I15" s="134" t="s">
        <v>29</v>
      </c>
      <c r="J15" s="138" t="str">
        <f>IF('Rekapitulace zakázky'!AN11="","",'Rekapitulace zakázky'!AN11)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>25487892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ProProjekt s.r.o. </v>
      </c>
      <c r="F21" s="40"/>
      <c r="G21" s="40"/>
      <c r="H21" s="40"/>
      <c r="I21" s="134" t="s">
        <v>29</v>
      </c>
      <c r="J21" s="138" t="str">
        <f>IF('Rekapitulace zakázky'!AN17="","",'Rekapitulace zakázky'!AN17)</f>
        <v>CZ25487892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zakázky'!AN19="","",'Rekapitulace zakázky'!AN19)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>Martin Rousek</v>
      </c>
      <c r="F24" s="40"/>
      <c r="G24" s="40"/>
      <c r="H24" s="40"/>
      <c r="I24" s="134" t="s">
        <v>29</v>
      </c>
      <c r="J24" s="138" t="str">
        <f>IF('Rekapitulace zakázky'!AN20="","",'Rekapitulace zakázky'!AN20)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1384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ROUND((SUM(BE84:BE109)),  2)</f>
        <v>0</v>
      </c>
      <c r="G33" s="40"/>
      <c r="H33" s="40"/>
      <c r="I33" s="150">
        <v>0.20999999999999999</v>
      </c>
      <c r="J33" s="149">
        <f>ROUND(((SUM(BE84:BE109))*I33),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ROUND((SUM(BF84:BF109)),  2)</f>
        <v>0</v>
      </c>
      <c r="G34" s="40"/>
      <c r="H34" s="40"/>
      <c r="I34" s="150">
        <v>0.12</v>
      </c>
      <c r="J34" s="149">
        <f>ROUND(((SUM(BF84:BF109))*I34),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5 -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1385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1386</v>
      </c>
      <c r="E61" s="170"/>
      <c r="F61" s="170"/>
      <c r="G61" s="170"/>
      <c r="H61" s="170"/>
      <c r="I61" s="170"/>
      <c r="J61" s="171">
        <f>J95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1387</v>
      </c>
      <c r="E62" s="170"/>
      <c r="F62" s="170"/>
      <c r="G62" s="170"/>
      <c r="H62" s="170"/>
      <c r="I62" s="170"/>
      <c r="J62" s="171">
        <f>J100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1388</v>
      </c>
      <c r="E63" s="170"/>
      <c r="F63" s="170"/>
      <c r="G63" s="170"/>
      <c r="H63" s="170"/>
      <c r="I63" s="170"/>
      <c r="J63" s="171">
        <f>J102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1389</v>
      </c>
      <c r="E64" s="170"/>
      <c r="F64" s="170"/>
      <c r="G64" s="170"/>
      <c r="H64" s="170"/>
      <c r="I64" s="170"/>
      <c r="J64" s="171">
        <f>J108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Zázemí pro volnočasové aktivity pro děti a mládež v areálu stadionu Slávy Novotného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5 - Vzduchotechnika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26. 8. 2024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Mesto Šluknov</v>
      </c>
      <c r="G80" s="42"/>
      <c r="H80" s="42"/>
      <c r="I80" s="34" t="s">
        <v>32</v>
      </c>
      <c r="J80" s="38" t="str">
        <f>E21</f>
        <v xml:space="preserve">ProProjekt s.r.o.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37</v>
      </c>
      <c r="J81" s="38" t="str">
        <f>E24</f>
        <v>Martin Rousek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118</v>
      </c>
      <c r="D83" s="182" t="s">
        <v>60</v>
      </c>
      <c r="E83" s="182" t="s">
        <v>56</v>
      </c>
      <c r="F83" s="182" t="s">
        <v>57</v>
      </c>
      <c r="G83" s="182" t="s">
        <v>119</v>
      </c>
      <c r="H83" s="182" t="s">
        <v>120</v>
      </c>
      <c r="I83" s="182" t="s">
        <v>121</v>
      </c>
      <c r="J83" s="182" t="s">
        <v>109</v>
      </c>
      <c r="K83" s="183" t="s">
        <v>122</v>
      </c>
      <c r="L83" s="184"/>
      <c r="M83" s="94" t="s">
        <v>19</v>
      </c>
      <c r="N83" s="95" t="s">
        <v>45</v>
      </c>
      <c r="O83" s="95" t="s">
        <v>123</v>
      </c>
      <c r="P83" s="95" t="s">
        <v>124</v>
      </c>
      <c r="Q83" s="95" t="s">
        <v>125</v>
      </c>
      <c r="R83" s="95" t="s">
        <v>126</v>
      </c>
      <c r="S83" s="95" t="s">
        <v>127</v>
      </c>
      <c r="T83" s="96" t="s">
        <v>128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129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P85+P95+P100+P102+P108</f>
        <v>0</v>
      </c>
      <c r="Q84" s="98"/>
      <c r="R84" s="187">
        <f>R85+R95+R100+R102+R108</f>
        <v>0</v>
      </c>
      <c r="S84" s="98"/>
      <c r="T84" s="188">
        <f>T85+T95+T100+T102+T108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110</v>
      </c>
      <c r="BK84" s="189">
        <f>BK85+BK95+BK100+BK102+BK108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83</v>
      </c>
      <c r="F85" s="193" t="s">
        <v>1390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SUM(P86:P94)</f>
        <v>0</v>
      </c>
      <c r="Q85" s="198"/>
      <c r="R85" s="199">
        <f>SUM(R86:R94)</f>
        <v>0</v>
      </c>
      <c r="S85" s="198"/>
      <c r="T85" s="200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133</v>
      </c>
      <c r="BK85" s="203">
        <f>SUM(BK86:BK94)</f>
        <v>0</v>
      </c>
    </row>
    <row r="86" s="2" customFormat="1" ht="24.15" customHeight="1">
      <c r="A86" s="40"/>
      <c r="B86" s="41"/>
      <c r="C86" s="206" t="s">
        <v>83</v>
      </c>
      <c r="D86" s="206" t="s">
        <v>136</v>
      </c>
      <c r="E86" s="207" t="s">
        <v>1391</v>
      </c>
      <c r="F86" s="208" t="s">
        <v>1392</v>
      </c>
      <c r="G86" s="209" t="s">
        <v>1393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159</v>
      </c>
      <c r="AT86" s="217" t="s">
        <v>136</v>
      </c>
      <c r="AU86" s="217" t="s">
        <v>83</v>
      </c>
      <c r="AY86" s="19" t="s">
        <v>133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159</v>
      </c>
      <c r="BM86" s="217" t="s">
        <v>85</v>
      </c>
    </row>
    <row r="87" s="2" customFormat="1" ht="16.5" customHeight="1">
      <c r="A87" s="40"/>
      <c r="B87" s="41"/>
      <c r="C87" s="206" t="s">
        <v>85</v>
      </c>
      <c r="D87" s="206" t="s">
        <v>136</v>
      </c>
      <c r="E87" s="207" t="s">
        <v>1394</v>
      </c>
      <c r="F87" s="208" t="s">
        <v>1395</v>
      </c>
      <c r="G87" s="209" t="s">
        <v>1393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159</v>
      </c>
      <c r="AT87" s="217" t="s">
        <v>136</v>
      </c>
      <c r="AU87" s="217" t="s">
        <v>83</v>
      </c>
      <c r="AY87" s="19" t="s">
        <v>133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159</v>
      </c>
      <c r="BM87" s="217" t="s">
        <v>159</v>
      </c>
    </row>
    <row r="88" s="2" customFormat="1" ht="24.15" customHeight="1">
      <c r="A88" s="40"/>
      <c r="B88" s="41"/>
      <c r="C88" s="206" t="s">
        <v>152</v>
      </c>
      <c r="D88" s="206" t="s">
        <v>136</v>
      </c>
      <c r="E88" s="207" t="s">
        <v>1396</v>
      </c>
      <c r="F88" s="208" t="s">
        <v>1397</v>
      </c>
      <c r="G88" s="209" t="s">
        <v>198</v>
      </c>
      <c r="H88" s="210">
        <v>3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159</v>
      </c>
      <c r="AT88" s="217" t="s">
        <v>136</v>
      </c>
      <c r="AU88" s="217" t="s">
        <v>83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159</v>
      </c>
      <c r="BM88" s="217" t="s">
        <v>168</v>
      </c>
    </row>
    <row r="89" s="2" customFormat="1" ht="24.15" customHeight="1">
      <c r="A89" s="40"/>
      <c r="B89" s="41"/>
      <c r="C89" s="206" t="s">
        <v>159</v>
      </c>
      <c r="D89" s="206" t="s">
        <v>136</v>
      </c>
      <c r="E89" s="207" t="s">
        <v>1398</v>
      </c>
      <c r="F89" s="208" t="s">
        <v>1399</v>
      </c>
      <c r="G89" s="209" t="s">
        <v>1393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159</v>
      </c>
      <c r="AT89" s="217" t="s">
        <v>136</v>
      </c>
      <c r="AU89" s="217" t="s">
        <v>83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159</v>
      </c>
      <c r="BM89" s="217" t="s">
        <v>231</v>
      </c>
    </row>
    <row r="90" s="2" customFormat="1" ht="16.5" customHeight="1">
      <c r="A90" s="40"/>
      <c r="B90" s="41"/>
      <c r="C90" s="206" t="s">
        <v>132</v>
      </c>
      <c r="D90" s="206" t="s">
        <v>136</v>
      </c>
      <c r="E90" s="207" t="s">
        <v>1400</v>
      </c>
      <c r="F90" s="208" t="s">
        <v>1401</v>
      </c>
      <c r="G90" s="209" t="s">
        <v>1393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159</v>
      </c>
      <c r="AT90" s="217" t="s">
        <v>136</v>
      </c>
      <c r="AU90" s="217" t="s">
        <v>83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159</v>
      </c>
      <c r="BM90" s="217" t="s">
        <v>244</v>
      </c>
    </row>
    <row r="91" s="2" customFormat="1" ht="16.5" customHeight="1">
      <c r="A91" s="40"/>
      <c r="B91" s="41"/>
      <c r="C91" s="206" t="s">
        <v>168</v>
      </c>
      <c r="D91" s="206" t="s">
        <v>136</v>
      </c>
      <c r="E91" s="207" t="s">
        <v>1402</v>
      </c>
      <c r="F91" s="208" t="s">
        <v>1403</v>
      </c>
      <c r="G91" s="209" t="s">
        <v>1393</v>
      </c>
      <c r="H91" s="210">
        <v>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159</v>
      </c>
      <c r="AT91" s="217" t="s">
        <v>136</v>
      </c>
      <c r="AU91" s="217" t="s">
        <v>83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159</v>
      </c>
      <c r="BM91" s="217" t="s">
        <v>8</v>
      </c>
    </row>
    <row r="92" s="2" customFormat="1" ht="55.5" customHeight="1">
      <c r="A92" s="40"/>
      <c r="B92" s="41"/>
      <c r="C92" s="206" t="s">
        <v>225</v>
      </c>
      <c r="D92" s="206" t="s">
        <v>136</v>
      </c>
      <c r="E92" s="207" t="s">
        <v>1404</v>
      </c>
      <c r="F92" s="208" t="s">
        <v>1405</v>
      </c>
      <c r="G92" s="209" t="s">
        <v>1393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159</v>
      </c>
      <c r="AT92" s="217" t="s">
        <v>136</v>
      </c>
      <c r="AU92" s="217" t="s">
        <v>83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159</v>
      </c>
      <c r="BM92" s="217" t="s">
        <v>268</v>
      </c>
    </row>
    <row r="93" s="2" customFormat="1" ht="24.15" customHeight="1">
      <c r="A93" s="40"/>
      <c r="B93" s="41"/>
      <c r="C93" s="206" t="s">
        <v>231</v>
      </c>
      <c r="D93" s="206" t="s">
        <v>136</v>
      </c>
      <c r="E93" s="207" t="s">
        <v>1406</v>
      </c>
      <c r="F93" s="208" t="s">
        <v>1407</v>
      </c>
      <c r="G93" s="209" t="s">
        <v>1393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159</v>
      </c>
      <c r="AT93" s="217" t="s">
        <v>136</v>
      </c>
      <c r="AU93" s="217" t="s">
        <v>83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159</v>
      </c>
      <c r="BM93" s="217" t="s">
        <v>280</v>
      </c>
    </row>
    <row r="94" s="2" customFormat="1" ht="78" customHeight="1">
      <c r="A94" s="40"/>
      <c r="B94" s="41"/>
      <c r="C94" s="206" t="s">
        <v>214</v>
      </c>
      <c r="D94" s="206" t="s">
        <v>136</v>
      </c>
      <c r="E94" s="207" t="s">
        <v>1408</v>
      </c>
      <c r="F94" s="208" t="s">
        <v>1409</v>
      </c>
      <c r="G94" s="209" t="s">
        <v>1410</v>
      </c>
      <c r="H94" s="210">
        <v>3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159</v>
      </c>
      <c r="AT94" s="217" t="s">
        <v>136</v>
      </c>
      <c r="AU94" s="217" t="s">
        <v>83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159</v>
      </c>
      <c r="BM94" s="217" t="s">
        <v>298</v>
      </c>
    </row>
    <row r="95" s="12" customFormat="1" ht="25.92" customHeight="1">
      <c r="A95" s="12"/>
      <c r="B95" s="190"/>
      <c r="C95" s="191"/>
      <c r="D95" s="192" t="s">
        <v>74</v>
      </c>
      <c r="E95" s="193" t="s">
        <v>85</v>
      </c>
      <c r="F95" s="193" t="s">
        <v>1411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SUM(P96:P99)</f>
        <v>0</v>
      </c>
      <c r="Q95" s="198"/>
      <c r="R95" s="199">
        <f>SUM(R96:R99)</f>
        <v>0</v>
      </c>
      <c r="S95" s="198"/>
      <c r="T95" s="20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83</v>
      </c>
      <c r="AT95" s="202" t="s">
        <v>74</v>
      </c>
      <c r="AU95" s="202" t="s">
        <v>75</v>
      </c>
      <c r="AY95" s="201" t="s">
        <v>133</v>
      </c>
      <c r="BK95" s="203">
        <f>SUM(BK96:BK99)</f>
        <v>0</v>
      </c>
    </row>
    <row r="96" s="2" customFormat="1" ht="101.25" customHeight="1">
      <c r="A96" s="40"/>
      <c r="B96" s="41"/>
      <c r="C96" s="206" t="s">
        <v>244</v>
      </c>
      <c r="D96" s="206" t="s">
        <v>136</v>
      </c>
      <c r="E96" s="207" t="s">
        <v>1412</v>
      </c>
      <c r="F96" s="208" t="s">
        <v>1413</v>
      </c>
      <c r="G96" s="209" t="s">
        <v>610</v>
      </c>
      <c r="H96" s="210">
        <v>12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159</v>
      </c>
      <c r="AT96" s="217" t="s">
        <v>136</v>
      </c>
      <c r="AU96" s="217" t="s">
        <v>83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159</v>
      </c>
      <c r="BM96" s="217" t="s">
        <v>311</v>
      </c>
    </row>
    <row r="97" s="2" customFormat="1">
      <c r="A97" s="40"/>
      <c r="B97" s="41"/>
      <c r="C97" s="42"/>
      <c r="D97" s="224" t="s">
        <v>172</v>
      </c>
      <c r="E97" s="42"/>
      <c r="F97" s="225" t="s">
        <v>1414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172</v>
      </c>
      <c r="AU97" s="19" t="s">
        <v>83</v>
      </c>
    </row>
    <row r="98" s="2" customFormat="1" ht="111.75" customHeight="1">
      <c r="A98" s="40"/>
      <c r="B98" s="41"/>
      <c r="C98" s="206" t="s">
        <v>249</v>
      </c>
      <c r="D98" s="206" t="s">
        <v>136</v>
      </c>
      <c r="E98" s="207" t="s">
        <v>1415</v>
      </c>
      <c r="F98" s="208" t="s">
        <v>1416</v>
      </c>
      <c r="G98" s="209" t="s">
        <v>610</v>
      </c>
      <c r="H98" s="210">
        <v>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159</v>
      </c>
      <c r="AT98" s="217" t="s">
        <v>136</v>
      </c>
      <c r="AU98" s="217" t="s">
        <v>83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159</v>
      </c>
      <c r="BM98" s="217" t="s">
        <v>320</v>
      </c>
    </row>
    <row r="99" s="2" customFormat="1">
      <c r="A99" s="40"/>
      <c r="B99" s="41"/>
      <c r="C99" s="42"/>
      <c r="D99" s="224" t="s">
        <v>172</v>
      </c>
      <c r="E99" s="42"/>
      <c r="F99" s="225" t="s">
        <v>1414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172</v>
      </c>
      <c r="AU99" s="19" t="s">
        <v>83</v>
      </c>
    </row>
    <row r="100" s="12" customFormat="1" ht="25.92" customHeight="1">
      <c r="A100" s="12"/>
      <c r="B100" s="190"/>
      <c r="C100" s="191"/>
      <c r="D100" s="192" t="s">
        <v>74</v>
      </c>
      <c r="E100" s="193" t="s">
        <v>152</v>
      </c>
      <c r="F100" s="193" t="s">
        <v>1417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</f>
        <v>0</v>
      </c>
      <c r="Q100" s="198"/>
      <c r="R100" s="199">
        <f>R101</f>
        <v>0</v>
      </c>
      <c r="S100" s="198"/>
      <c r="T100" s="20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83</v>
      </c>
      <c r="AT100" s="202" t="s">
        <v>74</v>
      </c>
      <c r="AU100" s="202" t="s">
        <v>75</v>
      </c>
      <c r="AY100" s="201" t="s">
        <v>133</v>
      </c>
      <c r="BK100" s="203">
        <f>BK101</f>
        <v>0</v>
      </c>
    </row>
    <row r="101" s="2" customFormat="1" ht="16.5" customHeight="1">
      <c r="A101" s="40"/>
      <c r="B101" s="41"/>
      <c r="C101" s="206" t="s">
        <v>8</v>
      </c>
      <c r="D101" s="206" t="s">
        <v>136</v>
      </c>
      <c r="E101" s="207" t="s">
        <v>1418</v>
      </c>
      <c r="F101" s="208" t="s">
        <v>1419</v>
      </c>
      <c r="G101" s="209" t="s">
        <v>463</v>
      </c>
      <c r="H101" s="210">
        <v>0.5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159</v>
      </c>
      <c r="AT101" s="217" t="s">
        <v>136</v>
      </c>
      <c r="AU101" s="217" t="s">
        <v>83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159</v>
      </c>
      <c r="BM101" s="217" t="s">
        <v>332</v>
      </c>
    </row>
    <row r="102" s="12" customFormat="1" ht="25.92" customHeight="1">
      <c r="A102" s="12"/>
      <c r="B102" s="190"/>
      <c r="C102" s="191"/>
      <c r="D102" s="192" t="s">
        <v>74</v>
      </c>
      <c r="E102" s="193" t="s">
        <v>159</v>
      </c>
      <c r="F102" s="193" t="s">
        <v>1420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SUM(P103:P107)</f>
        <v>0</v>
      </c>
      <c r="Q102" s="198"/>
      <c r="R102" s="199">
        <f>SUM(R103:R107)</f>
        <v>0</v>
      </c>
      <c r="S102" s="198"/>
      <c r="T102" s="200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83</v>
      </c>
      <c r="AT102" s="202" t="s">
        <v>74</v>
      </c>
      <c r="AU102" s="202" t="s">
        <v>75</v>
      </c>
      <c r="AY102" s="201" t="s">
        <v>133</v>
      </c>
      <c r="BK102" s="203">
        <f>SUM(BK103:BK107)</f>
        <v>0</v>
      </c>
    </row>
    <row r="103" s="2" customFormat="1" ht="37.8" customHeight="1">
      <c r="A103" s="40"/>
      <c r="B103" s="41"/>
      <c r="C103" s="206" t="s">
        <v>260</v>
      </c>
      <c r="D103" s="206" t="s">
        <v>136</v>
      </c>
      <c r="E103" s="207" t="s">
        <v>1421</v>
      </c>
      <c r="F103" s="208" t="s">
        <v>1422</v>
      </c>
      <c r="G103" s="209" t="s">
        <v>1245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159</v>
      </c>
      <c r="AT103" s="217" t="s">
        <v>136</v>
      </c>
      <c r="AU103" s="217" t="s">
        <v>83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159</v>
      </c>
      <c r="BM103" s="217" t="s">
        <v>344</v>
      </c>
    </row>
    <row r="104" s="2" customFormat="1" ht="37.8" customHeight="1">
      <c r="A104" s="40"/>
      <c r="B104" s="41"/>
      <c r="C104" s="206" t="s">
        <v>268</v>
      </c>
      <c r="D104" s="206" t="s">
        <v>136</v>
      </c>
      <c r="E104" s="207" t="s">
        <v>1423</v>
      </c>
      <c r="F104" s="208" t="s">
        <v>1424</v>
      </c>
      <c r="G104" s="209" t="s">
        <v>1245</v>
      </c>
      <c r="H104" s="210">
        <v>8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159</v>
      </c>
      <c r="AT104" s="217" t="s">
        <v>136</v>
      </c>
      <c r="AU104" s="217" t="s">
        <v>83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159</v>
      </c>
      <c r="BM104" s="217" t="s">
        <v>354</v>
      </c>
    </row>
    <row r="105" s="2" customFormat="1" ht="16.5" customHeight="1">
      <c r="A105" s="40"/>
      <c r="B105" s="41"/>
      <c r="C105" s="206" t="s">
        <v>277</v>
      </c>
      <c r="D105" s="206" t="s">
        <v>136</v>
      </c>
      <c r="E105" s="207" t="s">
        <v>1425</v>
      </c>
      <c r="F105" s="208" t="s">
        <v>1426</v>
      </c>
      <c r="G105" s="209" t="s">
        <v>1245</v>
      </c>
      <c r="H105" s="210">
        <v>3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159</v>
      </c>
      <c r="AT105" s="217" t="s">
        <v>136</v>
      </c>
      <c r="AU105" s="217" t="s">
        <v>83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159</v>
      </c>
      <c r="BM105" s="217" t="s">
        <v>366</v>
      </c>
    </row>
    <row r="106" s="2" customFormat="1" ht="16.5" customHeight="1">
      <c r="A106" s="40"/>
      <c r="B106" s="41"/>
      <c r="C106" s="206" t="s">
        <v>280</v>
      </c>
      <c r="D106" s="206" t="s">
        <v>136</v>
      </c>
      <c r="E106" s="207" t="s">
        <v>1427</v>
      </c>
      <c r="F106" s="208" t="s">
        <v>1428</v>
      </c>
      <c r="G106" s="209" t="s">
        <v>1245</v>
      </c>
      <c r="H106" s="210">
        <v>24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159</v>
      </c>
      <c r="AT106" s="217" t="s">
        <v>136</v>
      </c>
      <c r="AU106" s="217" t="s">
        <v>83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159</v>
      </c>
      <c r="BM106" s="217" t="s">
        <v>324</v>
      </c>
    </row>
    <row r="107" s="2" customFormat="1" ht="16.5" customHeight="1">
      <c r="A107" s="40"/>
      <c r="B107" s="41"/>
      <c r="C107" s="206" t="s">
        <v>292</v>
      </c>
      <c r="D107" s="206" t="s">
        <v>136</v>
      </c>
      <c r="E107" s="207" t="s">
        <v>1429</v>
      </c>
      <c r="F107" s="208" t="s">
        <v>1430</v>
      </c>
      <c r="G107" s="209" t="s">
        <v>1393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159</v>
      </c>
      <c r="AT107" s="217" t="s">
        <v>136</v>
      </c>
      <c r="AU107" s="217" t="s">
        <v>83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159</v>
      </c>
      <c r="BM107" s="217" t="s">
        <v>521</v>
      </c>
    </row>
    <row r="108" s="12" customFormat="1" ht="25.92" customHeight="1">
      <c r="A108" s="12"/>
      <c r="B108" s="190"/>
      <c r="C108" s="191"/>
      <c r="D108" s="192" t="s">
        <v>74</v>
      </c>
      <c r="E108" s="193" t="s">
        <v>132</v>
      </c>
      <c r="F108" s="193" t="s">
        <v>1431</v>
      </c>
      <c r="G108" s="191"/>
      <c r="H108" s="191"/>
      <c r="I108" s="194"/>
      <c r="J108" s="195">
        <f>BK108</f>
        <v>0</v>
      </c>
      <c r="K108" s="191"/>
      <c r="L108" s="196"/>
      <c r="M108" s="197"/>
      <c r="N108" s="198"/>
      <c r="O108" s="198"/>
      <c r="P108" s="199">
        <f>P109</f>
        <v>0</v>
      </c>
      <c r="Q108" s="198"/>
      <c r="R108" s="199">
        <f>R109</f>
        <v>0</v>
      </c>
      <c r="S108" s="198"/>
      <c r="T108" s="20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83</v>
      </c>
      <c r="AT108" s="202" t="s">
        <v>74</v>
      </c>
      <c r="AU108" s="202" t="s">
        <v>75</v>
      </c>
      <c r="AY108" s="201" t="s">
        <v>133</v>
      </c>
      <c r="BK108" s="203">
        <f>BK109</f>
        <v>0</v>
      </c>
    </row>
    <row r="109" s="2" customFormat="1" ht="37.8" customHeight="1">
      <c r="A109" s="40"/>
      <c r="B109" s="41"/>
      <c r="C109" s="206" t="s">
        <v>298</v>
      </c>
      <c r="D109" s="206" t="s">
        <v>136</v>
      </c>
      <c r="E109" s="207" t="s">
        <v>1432</v>
      </c>
      <c r="F109" s="208" t="s">
        <v>1433</v>
      </c>
      <c r="G109" s="209" t="s">
        <v>1245</v>
      </c>
      <c r="H109" s="210">
        <v>4</v>
      </c>
      <c r="I109" s="211"/>
      <c r="J109" s="212">
        <f>ROUND(I109*H109,2)</f>
        <v>0</v>
      </c>
      <c r="K109" s="208" t="s">
        <v>19</v>
      </c>
      <c r="L109" s="46"/>
      <c r="M109" s="277" t="s">
        <v>19</v>
      </c>
      <c r="N109" s="278" t="s">
        <v>46</v>
      </c>
      <c r="O109" s="228"/>
      <c r="P109" s="275">
        <f>O109*H109</f>
        <v>0</v>
      </c>
      <c r="Q109" s="275">
        <v>0</v>
      </c>
      <c r="R109" s="275">
        <f>Q109*H109</f>
        <v>0</v>
      </c>
      <c r="S109" s="275">
        <v>0</v>
      </c>
      <c r="T109" s="27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159</v>
      </c>
      <c r="AT109" s="217" t="s">
        <v>136</v>
      </c>
      <c r="AU109" s="217" t="s">
        <v>83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159</v>
      </c>
      <c r="BM109" s="217" t="s">
        <v>532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cU4eYP3XhQdw43INPtjRPDiwARxRR8m36l0wvFSEj4QHWlXjD1wgrnTnXGPqi5wMOZ0/3V151A3DN8D6VOjooA==" hashValue="PIdeRTBi88qNnRCNvbP1S6NStx1VD62vzDsDZxTm1mM0asV5wTz1heYLs7Xb1HVhx33arwTqSOM2m2g5y8+uTw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104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zakázky'!K6</f>
        <v>Zázemí pro volnočasové aktivity pro děti a mládež v areálu stadionu Slávy Novotného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1211</v>
      </c>
      <c r="G12" s="40"/>
      <c r="H12" s="40"/>
      <c r="I12" s="134" t="s">
        <v>23</v>
      </c>
      <c r="J12" s="139" t="str">
        <f>'Rekapitulace zakázky'!AN8</f>
        <v>26. 8. 2024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zakázky'!AN10="","",'Rekapitulace zakázky'!AN10)</f>
        <v>00261688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zakázky'!E11="","",'Rekapitulace zakázky'!E11)</f>
        <v>Mesto Šluknov</v>
      </c>
      <c r="F15" s="40"/>
      <c r="G15" s="40"/>
      <c r="H15" s="40"/>
      <c r="I15" s="134" t="s">
        <v>29</v>
      </c>
      <c r="J15" s="138" t="str">
        <f>IF('Rekapitulace zakázky'!AN11="","",'Rekapitulace zakázky'!AN11)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29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>25487892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ProProjekt s.r.o. </v>
      </c>
      <c r="F21" s="40"/>
      <c r="G21" s="40"/>
      <c r="H21" s="40"/>
      <c r="I21" s="134" t="s">
        <v>29</v>
      </c>
      <c r="J21" s="138" t="str">
        <f>IF('Rekapitulace zakázky'!AN17="","",'Rekapitulace zakázky'!AN17)</f>
        <v>CZ25487892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zakázky'!AN19="","",'Rekapitulace zakázky'!AN19)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zakázky'!E20="","",'Rekapitulace zakázky'!E20)</f>
        <v>Martin Rousek</v>
      </c>
      <c r="F24" s="40"/>
      <c r="G24" s="40"/>
      <c r="H24" s="40"/>
      <c r="I24" s="134" t="s">
        <v>29</v>
      </c>
      <c r="J24" s="138" t="str">
        <f>IF('Rekapitulace zakázky'!AN20="","",'Rekapitulace zakázky'!AN20)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ROUND((SUM(BE87:BE131)),  2)</f>
        <v>0</v>
      </c>
      <c r="G33" s="40"/>
      <c r="H33" s="40"/>
      <c r="I33" s="150">
        <v>0.20999999999999999</v>
      </c>
      <c r="J33" s="149">
        <f>ROUND(((SUM(BE87:BE131))*I33),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ROUND((SUM(BF87:BF131)),  2)</f>
        <v>0</v>
      </c>
      <c r="G34" s="40"/>
      <c r="H34" s="40"/>
      <c r="I34" s="150">
        <v>0.12</v>
      </c>
      <c r="J34" s="149">
        <f>ROUND(((SUM(BF87:BF131))*I34),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ROUND((SUM(BG87:BG131)),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ROUND((SUM(BH87:BH131)),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ROUND((SUM(BI87:BI131)),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Zázemí pro volnočasové aktivity pro děti a mládež v areálu stadionu Slávy Novotného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6 -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26. 8. 2024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Mesto Šluknov</v>
      </c>
      <c r="G54" s="42"/>
      <c r="H54" s="42"/>
      <c r="I54" s="34" t="s">
        <v>32</v>
      </c>
      <c r="J54" s="38" t="str">
        <f>E21</f>
        <v xml:space="preserve">ProProjekt s.r.o.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Martin Rousek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108</v>
      </c>
      <c r="D57" s="164"/>
      <c r="E57" s="164"/>
      <c r="F57" s="164"/>
      <c r="G57" s="164"/>
      <c r="H57" s="164"/>
      <c r="I57" s="164"/>
      <c r="J57" s="165" t="s">
        <v>109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67"/>
      <c r="C60" s="168"/>
      <c r="D60" s="169" t="s">
        <v>1435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1436</v>
      </c>
      <c r="E61" s="170"/>
      <c r="F61" s="170"/>
      <c r="G61" s="170"/>
      <c r="H61" s="170"/>
      <c r="I61" s="170"/>
      <c r="J61" s="171">
        <f>J91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1437</v>
      </c>
      <c r="E62" s="170"/>
      <c r="F62" s="170"/>
      <c r="G62" s="170"/>
      <c r="H62" s="170"/>
      <c r="I62" s="170"/>
      <c r="J62" s="171">
        <f>J96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1438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1439</v>
      </c>
      <c r="E64" s="170"/>
      <c r="F64" s="170"/>
      <c r="G64" s="170"/>
      <c r="H64" s="170"/>
      <c r="I64" s="170"/>
      <c r="J64" s="171">
        <f>J106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1440</v>
      </c>
      <c r="E65" s="170"/>
      <c r="F65" s="170"/>
      <c r="G65" s="170"/>
      <c r="H65" s="170"/>
      <c r="I65" s="170"/>
      <c r="J65" s="171">
        <f>J110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1441</v>
      </c>
      <c r="E66" s="170"/>
      <c r="F66" s="170"/>
      <c r="G66" s="170"/>
      <c r="H66" s="170"/>
      <c r="I66" s="170"/>
      <c r="J66" s="171">
        <f>J117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1442</v>
      </c>
      <c r="E67" s="170"/>
      <c r="F67" s="170"/>
      <c r="G67" s="170"/>
      <c r="H67" s="170"/>
      <c r="I67" s="170"/>
      <c r="J67" s="171">
        <f>J126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Zázemí pro volnočasové aktivity pro děti a mládež v areálu stadionu Slávy Novotného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105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6 - Vytápění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26. 8. 2024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Mesto Šluknov</v>
      </c>
      <c r="G83" s="42"/>
      <c r="H83" s="42"/>
      <c r="I83" s="34" t="s">
        <v>32</v>
      </c>
      <c r="J83" s="38" t="str">
        <f>E21</f>
        <v xml:space="preserve">ProProjekt s.r.o.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Martin Rousek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118</v>
      </c>
      <c r="D86" s="182" t="s">
        <v>60</v>
      </c>
      <c r="E86" s="182" t="s">
        <v>56</v>
      </c>
      <c r="F86" s="182" t="s">
        <v>57</v>
      </c>
      <c r="G86" s="182" t="s">
        <v>119</v>
      </c>
      <c r="H86" s="182" t="s">
        <v>120</v>
      </c>
      <c r="I86" s="182" t="s">
        <v>121</v>
      </c>
      <c r="J86" s="182" t="s">
        <v>109</v>
      </c>
      <c r="K86" s="183" t="s">
        <v>122</v>
      </c>
      <c r="L86" s="184"/>
      <c r="M86" s="94" t="s">
        <v>19</v>
      </c>
      <c r="N86" s="95" t="s">
        <v>45</v>
      </c>
      <c r="O86" s="95" t="s">
        <v>123</v>
      </c>
      <c r="P86" s="95" t="s">
        <v>124</v>
      </c>
      <c r="Q86" s="95" t="s">
        <v>125</v>
      </c>
      <c r="R86" s="95" t="s">
        <v>126</v>
      </c>
      <c r="S86" s="95" t="s">
        <v>127</v>
      </c>
      <c r="T86" s="96" t="s">
        <v>128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129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P88+P91+P96+P103+P106+P110+P117+P126</f>
        <v>0</v>
      </c>
      <c r="Q87" s="98"/>
      <c r="R87" s="187">
        <f>R88+R91+R96+R103+R106+R110+R117+R126</f>
        <v>0</v>
      </c>
      <c r="S87" s="98"/>
      <c r="T87" s="188">
        <f>T88+T91+T96+T103+T106+T110+T117+T126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110</v>
      </c>
      <c r="BK87" s="189">
        <f>BK88+BK91+BK96+BK103+BK106+BK110+BK117+BK126</f>
        <v>0</v>
      </c>
    </row>
    <row r="88" s="12" customFormat="1" ht="25.92" customHeight="1">
      <c r="A88" s="12"/>
      <c r="B88" s="190"/>
      <c r="C88" s="191"/>
      <c r="D88" s="192" t="s">
        <v>74</v>
      </c>
      <c r="E88" s="193" t="s">
        <v>83</v>
      </c>
      <c r="F88" s="193" t="s">
        <v>1443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SUM(P89:P90)</f>
        <v>0</v>
      </c>
      <c r="Q88" s="198"/>
      <c r="R88" s="199">
        <f>SUM(R89:R90)</f>
        <v>0</v>
      </c>
      <c r="S88" s="198"/>
      <c r="T88" s="200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75</v>
      </c>
      <c r="AY88" s="201" t="s">
        <v>133</v>
      </c>
      <c r="BK88" s="203">
        <f>SUM(BK89:BK90)</f>
        <v>0</v>
      </c>
    </row>
    <row r="89" s="2" customFormat="1" ht="55.5" customHeight="1">
      <c r="A89" s="40"/>
      <c r="B89" s="41"/>
      <c r="C89" s="206" t="s">
        <v>83</v>
      </c>
      <c r="D89" s="206" t="s">
        <v>136</v>
      </c>
      <c r="E89" s="207" t="s">
        <v>1391</v>
      </c>
      <c r="F89" s="208" t="s">
        <v>1444</v>
      </c>
      <c r="G89" s="209" t="s">
        <v>1393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159</v>
      </c>
      <c r="AT89" s="217" t="s">
        <v>136</v>
      </c>
      <c r="AU89" s="217" t="s">
        <v>83</v>
      </c>
      <c r="AY89" s="19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159</v>
      </c>
      <c r="BM89" s="217" t="s">
        <v>85</v>
      </c>
    </row>
    <row r="90" s="2" customFormat="1">
      <c r="A90" s="40"/>
      <c r="B90" s="41"/>
      <c r="C90" s="42"/>
      <c r="D90" s="224" t="s">
        <v>172</v>
      </c>
      <c r="E90" s="42"/>
      <c r="F90" s="225" t="s">
        <v>1445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172</v>
      </c>
      <c r="AU90" s="19" t="s">
        <v>83</v>
      </c>
    </row>
    <row r="91" s="12" customFormat="1" ht="25.92" customHeight="1">
      <c r="A91" s="12"/>
      <c r="B91" s="190"/>
      <c r="C91" s="191"/>
      <c r="D91" s="192" t="s">
        <v>74</v>
      </c>
      <c r="E91" s="193" t="s">
        <v>85</v>
      </c>
      <c r="F91" s="193" t="s">
        <v>1446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SUM(P92:P95)</f>
        <v>0</v>
      </c>
      <c r="Q91" s="198"/>
      <c r="R91" s="199">
        <f>SUM(R92:R95)</f>
        <v>0</v>
      </c>
      <c r="S91" s="198"/>
      <c r="T91" s="20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83</v>
      </c>
      <c r="AT91" s="202" t="s">
        <v>74</v>
      </c>
      <c r="AU91" s="202" t="s">
        <v>75</v>
      </c>
      <c r="AY91" s="201" t="s">
        <v>133</v>
      </c>
      <c r="BK91" s="203">
        <f>SUM(BK92:BK95)</f>
        <v>0</v>
      </c>
    </row>
    <row r="92" s="2" customFormat="1" ht="16.5" customHeight="1">
      <c r="A92" s="40"/>
      <c r="B92" s="41"/>
      <c r="C92" s="206" t="s">
        <v>85</v>
      </c>
      <c r="D92" s="206" t="s">
        <v>136</v>
      </c>
      <c r="E92" s="207" t="s">
        <v>1412</v>
      </c>
      <c r="F92" s="208" t="s">
        <v>1447</v>
      </c>
      <c r="G92" s="209" t="s">
        <v>1393</v>
      </c>
      <c r="H92" s="210">
        <v>2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159</v>
      </c>
      <c r="AT92" s="217" t="s">
        <v>136</v>
      </c>
      <c r="AU92" s="217" t="s">
        <v>83</v>
      </c>
      <c r="AY92" s="19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159</v>
      </c>
      <c r="BM92" s="217" t="s">
        <v>159</v>
      </c>
    </row>
    <row r="93" s="2" customFormat="1" ht="16.5" customHeight="1">
      <c r="A93" s="40"/>
      <c r="B93" s="41"/>
      <c r="C93" s="206" t="s">
        <v>152</v>
      </c>
      <c r="D93" s="206" t="s">
        <v>136</v>
      </c>
      <c r="E93" s="207" t="s">
        <v>1415</v>
      </c>
      <c r="F93" s="208" t="s">
        <v>1448</v>
      </c>
      <c r="G93" s="209" t="s">
        <v>1393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159</v>
      </c>
      <c r="AT93" s="217" t="s">
        <v>136</v>
      </c>
      <c r="AU93" s="217" t="s">
        <v>83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159</v>
      </c>
      <c r="BM93" s="217" t="s">
        <v>168</v>
      </c>
    </row>
    <row r="94" s="2" customFormat="1" ht="16.5" customHeight="1">
      <c r="A94" s="40"/>
      <c r="B94" s="41"/>
      <c r="C94" s="206" t="s">
        <v>159</v>
      </c>
      <c r="D94" s="206" t="s">
        <v>136</v>
      </c>
      <c r="E94" s="207" t="s">
        <v>1449</v>
      </c>
      <c r="F94" s="208" t="s">
        <v>1450</v>
      </c>
      <c r="G94" s="209" t="s">
        <v>1393</v>
      </c>
      <c r="H94" s="210">
        <v>6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159</v>
      </c>
      <c r="AT94" s="217" t="s">
        <v>136</v>
      </c>
      <c r="AU94" s="217" t="s">
        <v>83</v>
      </c>
      <c r="AY94" s="19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159</v>
      </c>
      <c r="BM94" s="217" t="s">
        <v>231</v>
      </c>
    </row>
    <row r="95" s="2" customFormat="1" ht="24.15" customHeight="1">
      <c r="A95" s="40"/>
      <c r="B95" s="41"/>
      <c r="C95" s="206" t="s">
        <v>132</v>
      </c>
      <c r="D95" s="206" t="s">
        <v>136</v>
      </c>
      <c r="E95" s="207" t="s">
        <v>1451</v>
      </c>
      <c r="F95" s="208" t="s">
        <v>1452</v>
      </c>
      <c r="G95" s="209" t="s">
        <v>1393</v>
      </c>
      <c r="H95" s="210">
        <v>4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159</v>
      </c>
      <c r="AT95" s="217" t="s">
        <v>136</v>
      </c>
      <c r="AU95" s="217" t="s">
        <v>83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159</v>
      </c>
      <c r="BM95" s="217" t="s">
        <v>244</v>
      </c>
    </row>
    <row r="96" s="12" customFormat="1" ht="25.92" customHeight="1">
      <c r="A96" s="12"/>
      <c r="B96" s="190"/>
      <c r="C96" s="191"/>
      <c r="D96" s="192" t="s">
        <v>74</v>
      </c>
      <c r="E96" s="193" t="s">
        <v>152</v>
      </c>
      <c r="F96" s="193" t="s">
        <v>1453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SUM(P97:P102)</f>
        <v>0</v>
      </c>
      <c r="Q96" s="198"/>
      <c r="R96" s="199">
        <f>SUM(R97:R102)</f>
        <v>0</v>
      </c>
      <c r="S96" s="198"/>
      <c r="T96" s="20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83</v>
      </c>
      <c r="AT96" s="202" t="s">
        <v>74</v>
      </c>
      <c r="AU96" s="202" t="s">
        <v>75</v>
      </c>
      <c r="AY96" s="201" t="s">
        <v>133</v>
      </c>
      <c r="BK96" s="203">
        <f>SUM(BK97:BK102)</f>
        <v>0</v>
      </c>
    </row>
    <row r="97" s="2" customFormat="1" ht="24.15" customHeight="1">
      <c r="A97" s="40"/>
      <c r="B97" s="41"/>
      <c r="C97" s="206" t="s">
        <v>168</v>
      </c>
      <c r="D97" s="206" t="s">
        <v>136</v>
      </c>
      <c r="E97" s="207" t="s">
        <v>1418</v>
      </c>
      <c r="F97" s="208" t="s">
        <v>1454</v>
      </c>
      <c r="G97" s="209" t="s">
        <v>198</v>
      </c>
      <c r="H97" s="210">
        <v>60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159</v>
      </c>
      <c r="AT97" s="217" t="s">
        <v>136</v>
      </c>
      <c r="AU97" s="217" t="s">
        <v>83</v>
      </c>
      <c r="AY97" s="19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159</v>
      </c>
      <c r="BM97" s="217" t="s">
        <v>8</v>
      </c>
    </row>
    <row r="98" s="2" customFormat="1" ht="24.15" customHeight="1">
      <c r="A98" s="40"/>
      <c r="B98" s="41"/>
      <c r="C98" s="206" t="s">
        <v>225</v>
      </c>
      <c r="D98" s="206" t="s">
        <v>136</v>
      </c>
      <c r="E98" s="207" t="s">
        <v>1455</v>
      </c>
      <c r="F98" s="208" t="s">
        <v>1456</v>
      </c>
      <c r="G98" s="209" t="s">
        <v>198</v>
      </c>
      <c r="H98" s="210">
        <v>40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159</v>
      </c>
      <c r="AT98" s="217" t="s">
        <v>136</v>
      </c>
      <c r="AU98" s="217" t="s">
        <v>83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159</v>
      </c>
      <c r="BM98" s="217" t="s">
        <v>268</v>
      </c>
    </row>
    <row r="99" s="2" customFormat="1" ht="24.15" customHeight="1">
      <c r="A99" s="40"/>
      <c r="B99" s="41"/>
      <c r="C99" s="206" t="s">
        <v>231</v>
      </c>
      <c r="D99" s="206" t="s">
        <v>136</v>
      </c>
      <c r="E99" s="207" t="s">
        <v>1457</v>
      </c>
      <c r="F99" s="208" t="s">
        <v>1458</v>
      </c>
      <c r="G99" s="209" t="s">
        <v>198</v>
      </c>
      <c r="H99" s="210">
        <v>65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159</v>
      </c>
      <c r="AT99" s="217" t="s">
        <v>136</v>
      </c>
      <c r="AU99" s="217" t="s">
        <v>83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159</v>
      </c>
      <c r="BM99" s="217" t="s">
        <v>280</v>
      </c>
    </row>
    <row r="100" s="2" customFormat="1" ht="24.15" customHeight="1">
      <c r="A100" s="40"/>
      <c r="B100" s="41"/>
      <c r="C100" s="206" t="s">
        <v>214</v>
      </c>
      <c r="D100" s="206" t="s">
        <v>136</v>
      </c>
      <c r="E100" s="207" t="s">
        <v>1459</v>
      </c>
      <c r="F100" s="208" t="s">
        <v>1460</v>
      </c>
      <c r="G100" s="209" t="s">
        <v>198</v>
      </c>
      <c r="H100" s="210">
        <v>15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159</v>
      </c>
      <c r="AT100" s="217" t="s">
        <v>136</v>
      </c>
      <c r="AU100" s="217" t="s">
        <v>83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159</v>
      </c>
      <c r="BM100" s="217" t="s">
        <v>298</v>
      </c>
    </row>
    <row r="101" s="2" customFormat="1" ht="24.15" customHeight="1">
      <c r="A101" s="40"/>
      <c r="B101" s="41"/>
      <c r="C101" s="206" t="s">
        <v>244</v>
      </c>
      <c r="D101" s="206" t="s">
        <v>136</v>
      </c>
      <c r="E101" s="207" t="s">
        <v>1461</v>
      </c>
      <c r="F101" s="208" t="s">
        <v>1462</v>
      </c>
      <c r="G101" s="209" t="s">
        <v>198</v>
      </c>
      <c r="H101" s="210">
        <v>15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159</v>
      </c>
      <c r="AT101" s="217" t="s">
        <v>136</v>
      </c>
      <c r="AU101" s="217" t="s">
        <v>83</v>
      </c>
      <c r="AY101" s="19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159</v>
      </c>
      <c r="BM101" s="217" t="s">
        <v>311</v>
      </c>
    </row>
    <row r="102" s="2" customFormat="1" ht="16.5" customHeight="1">
      <c r="A102" s="40"/>
      <c r="B102" s="41"/>
      <c r="C102" s="206" t="s">
        <v>249</v>
      </c>
      <c r="D102" s="206" t="s">
        <v>136</v>
      </c>
      <c r="E102" s="207" t="s">
        <v>1463</v>
      </c>
      <c r="F102" s="208" t="s">
        <v>1464</v>
      </c>
      <c r="G102" s="209" t="s">
        <v>198</v>
      </c>
      <c r="H102" s="210">
        <v>195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159</v>
      </c>
      <c r="AT102" s="217" t="s">
        <v>136</v>
      </c>
      <c r="AU102" s="217" t="s">
        <v>83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159</v>
      </c>
      <c r="BM102" s="217" t="s">
        <v>320</v>
      </c>
    </row>
    <row r="103" s="12" customFormat="1" ht="25.92" customHeight="1">
      <c r="A103" s="12"/>
      <c r="B103" s="190"/>
      <c r="C103" s="191"/>
      <c r="D103" s="192" t="s">
        <v>74</v>
      </c>
      <c r="E103" s="193" t="s">
        <v>159</v>
      </c>
      <c r="F103" s="193" t="s">
        <v>1465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83</v>
      </c>
      <c r="AT103" s="202" t="s">
        <v>74</v>
      </c>
      <c r="AU103" s="202" t="s">
        <v>75</v>
      </c>
      <c r="AY103" s="201" t="s">
        <v>133</v>
      </c>
      <c r="BK103" s="203">
        <f>SUM(BK104:BK105)</f>
        <v>0</v>
      </c>
    </row>
    <row r="104" s="2" customFormat="1" ht="33" customHeight="1">
      <c r="A104" s="40"/>
      <c r="B104" s="41"/>
      <c r="C104" s="206" t="s">
        <v>8</v>
      </c>
      <c r="D104" s="206" t="s">
        <v>136</v>
      </c>
      <c r="E104" s="207" t="s">
        <v>1421</v>
      </c>
      <c r="F104" s="208" t="s">
        <v>1466</v>
      </c>
      <c r="G104" s="209" t="s">
        <v>1393</v>
      </c>
      <c r="H104" s="210">
        <v>11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159</v>
      </c>
      <c r="AT104" s="217" t="s">
        <v>136</v>
      </c>
      <c r="AU104" s="217" t="s">
        <v>83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159</v>
      </c>
      <c r="BM104" s="217" t="s">
        <v>332</v>
      </c>
    </row>
    <row r="105" s="2" customFormat="1" ht="37.8" customHeight="1">
      <c r="A105" s="40"/>
      <c r="B105" s="41"/>
      <c r="C105" s="206" t="s">
        <v>260</v>
      </c>
      <c r="D105" s="206" t="s">
        <v>136</v>
      </c>
      <c r="E105" s="207" t="s">
        <v>1423</v>
      </c>
      <c r="F105" s="208" t="s">
        <v>1467</v>
      </c>
      <c r="G105" s="209" t="s">
        <v>1393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159</v>
      </c>
      <c r="AT105" s="217" t="s">
        <v>136</v>
      </c>
      <c r="AU105" s="217" t="s">
        <v>83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159</v>
      </c>
      <c r="BM105" s="217" t="s">
        <v>344</v>
      </c>
    </row>
    <row r="106" s="12" customFormat="1" ht="25.92" customHeight="1">
      <c r="A106" s="12"/>
      <c r="B106" s="190"/>
      <c r="C106" s="191"/>
      <c r="D106" s="192" t="s">
        <v>74</v>
      </c>
      <c r="E106" s="193" t="s">
        <v>132</v>
      </c>
      <c r="F106" s="193" t="s">
        <v>1468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SUM(P107:P109)</f>
        <v>0</v>
      </c>
      <c r="Q106" s="198"/>
      <c r="R106" s="199">
        <f>SUM(R107:R109)</f>
        <v>0</v>
      </c>
      <c r="S106" s="198"/>
      <c r="T106" s="20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83</v>
      </c>
      <c r="AT106" s="202" t="s">
        <v>74</v>
      </c>
      <c r="AU106" s="202" t="s">
        <v>75</v>
      </c>
      <c r="AY106" s="201" t="s">
        <v>133</v>
      </c>
      <c r="BK106" s="203">
        <f>SUM(BK107:BK109)</f>
        <v>0</v>
      </c>
    </row>
    <row r="107" s="2" customFormat="1" ht="24.15" customHeight="1">
      <c r="A107" s="40"/>
      <c r="B107" s="41"/>
      <c r="C107" s="206" t="s">
        <v>268</v>
      </c>
      <c r="D107" s="206" t="s">
        <v>136</v>
      </c>
      <c r="E107" s="207" t="s">
        <v>1432</v>
      </c>
      <c r="F107" s="208" t="s">
        <v>1469</v>
      </c>
      <c r="G107" s="209" t="s">
        <v>1393</v>
      </c>
      <c r="H107" s="210">
        <v>8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159</v>
      </c>
      <c r="AT107" s="217" t="s">
        <v>136</v>
      </c>
      <c r="AU107" s="217" t="s">
        <v>83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159</v>
      </c>
      <c r="BM107" s="217" t="s">
        <v>354</v>
      </c>
    </row>
    <row r="108" s="2" customFormat="1" ht="24.15" customHeight="1">
      <c r="A108" s="40"/>
      <c r="B108" s="41"/>
      <c r="C108" s="206" t="s">
        <v>277</v>
      </c>
      <c r="D108" s="206" t="s">
        <v>136</v>
      </c>
      <c r="E108" s="207" t="s">
        <v>1470</v>
      </c>
      <c r="F108" s="208" t="s">
        <v>1471</v>
      </c>
      <c r="G108" s="209" t="s">
        <v>1393</v>
      </c>
      <c r="H108" s="210">
        <v>3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46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159</v>
      </c>
      <c r="AT108" s="217" t="s">
        <v>136</v>
      </c>
      <c r="AU108" s="217" t="s">
        <v>83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159</v>
      </c>
      <c r="BM108" s="217" t="s">
        <v>366</v>
      </c>
    </row>
    <row r="109" s="2" customFormat="1" ht="16.5" customHeight="1">
      <c r="A109" s="40"/>
      <c r="B109" s="41"/>
      <c r="C109" s="206" t="s">
        <v>280</v>
      </c>
      <c r="D109" s="206" t="s">
        <v>136</v>
      </c>
      <c r="E109" s="207" t="s">
        <v>1472</v>
      </c>
      <c r="F109" s="208" t="s">
        <v>1473</v>
      </c>
      <c r="G109" s="209" t="s">
        <v>1393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159</v>
      </c>
      <c r="AT109" s="217" t="s">
        <v>136</v>
      </c>
      <c r="AU109" s="217" t="s">
        <v>83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83</v>
      </c>
      <c r="BK109" s="218">
        <f>ROUND(I109*H109,2)</f>
        <v>0</v>
      </c>
      <c r="BL109" s="19" t="s">
        <v>159</v>
      </c>
      <c r="BM109" s="217" t="s">
        <v>324</v>
      </c>
    </row>
    <row r="110" s="12" customFormat="1" ht="25.92" customHeight="1">
      <c r="A110" s="12"/>
      <c r="B110" s="190"/>
      <c r="C110" s="191"/>
      <c r="D110" s="192" t="s">
        <v>74</v>
      </c>
      <c r="E110" s="193" t="s">
        <v>168</v>
      </c>
      <c r="F110" s="193" t="s">
        <v>1474</v>
      </c>
      <c r="G110" s="191"/>
      <c r="H110" s="191"/>
      <c r="I110" s="194"/>
      <c r="J110" s="195">
        <f>BK110</f>
        <v>0</v>
      </c>
      <c r="K110" s="191"/>
      <c r="L110" s="196"/>
      <c r="M110" s="197"/>
      <c r="N110" s="198"/>
      <c r="O110" s="198"/>
      <c r="P110" s="199">
        <f>SUM(P111:P116)</f>
        <v>0</v>
      </c>
      <c r="Q110" s="198"/>
      <c r="R110" s="199">
        <f>SUM(R111:R116)</f>
        <v>0</v>
      </c>
      <c r="S110" s="198"/>
      <c r="T110" s="20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83</v>
      </c>
      <c r="AT110" s="202" t="s">
        <v>74</v>
      </c>
      <c r="AU110" s="202" t="s">
        <v>75</v>
      </c>
      <c r="AY110" s="201" t="s">
        <v>133</v>
      </c>
      <c r="BK110" s="203">
        <f>SUM(BK111:BK116)</f>
        <v>0</v>
      </c>
    </row>
    <row r="111" s="2" customFormat="1" ht="16.5" customHeight="1">
      <c r="A111" s="40"/>
      <c r="B111" s="41"/>
      <c r="C111" s="206" t="s">
        <v>292</v>
      </c>
      <c r="D111" s="206" t="s">
        <v>136</v>
      </c>
      <c r="E111" s="207" t="s">
        <v>1475</v>
      </c>
      <c r="F111" s="208" t="s">
        <v>1476</v>
      </c>
      <c r="G111" s="209" t="s">
        <v>198</v>
      </c>
      <c r="H111" s="210">
        <v>180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159</v>
      </c>
      <c r="AT111" s="217" t="s">
        <v>136</v>
      </c>
      <c r="AU111" s="217" t="s">
        <v>83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159</v>
      </c>
      <c r="BM111" s="217" t="s">
        <v>521</v>
      </c>
    </row>
    <row r="112" s="2" customFormat="1" ht="16.5" customHeight="1">
      <c r="A112" s="40"/>
      <c r="B112" s="41"/>
      <c r="C112" s="206" t="s">
        <v>298</v>
      </c>
      <c r="D112" s="206" t="s">
        <v>136</v>
      </c>
      <c r="E112" s="207" t="s">
        <v>1477</v>
      </c>
      <c r="F112" s="208" t="s">
        <v>1478</v>
      </c>
      <c r="G112" s="209" t="s">
        <v>198</v>
      </c>
      <c r="H112" s="210">
        <v>40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159</v>
      </c>
      <c r="AT112" s="217" t="s">
        <v>136</v>
      </c>
      <c r="AU112" s="217" t="s">
        <v>83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159</v>
      </c>
      <c r="BM112" s="217" t="s">
        <v>532</v>
      </c>
    </row>
    <row r="113" s="2" customFormat="1" ht="16.5" customHeight="1">
      <c r="A113" s="40"/>
      <c r="B113" s="41"/>
      <c r="C113" s="206" t="s">
        <v>304</v>
      </c>
      <c r="D113" s="206" t="s">
        <v>136</v>
      </c>
      <c r="E113" s="207" t="s">
        <v>1479</v>
      </c>
      <c r="F113" s="208" t="s">
        <v>1480</v>
      </c>
      <c r="G113" s="209" t="s">
        <v>198</v>
      </c>
      <c r="H113" s="210">
        <v>65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159</v>
      </c>
      <c r="AT113" s="217" t="s">
        <v>136</v>
      </c>
      <c r="AU113" s="217" t="s">
        <v>83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159</v>
      </c>
      <c r="BM113" s="217" t="s">
        <v>543</v>
      </c>
    </row>
    <row r="114" s="2" customFormat="1" ht="16.5" customHeight="1">
      <c r="A114" s="40"/>
      <c r="B114" s="41"/>
      <c r="C114" s="206" t="s">
        <v>311</v>
      </c>
      <c r="D114" s="206" t="s">
        <v>136</v>
      </c>
      <c r="E114" s="207" t="s">
        <v>1481</v>
      </c>
      <c r="F114" s="208" t="s">
        <v>1482</v>
      </c>
      <c r="G114" s="209" t="s">
        <v>198</v>
      </c>
      <c r="H114" s="210">
        <v>15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159</v>
      </c>
      <c r="AT114" s="217" t="s">
        <v>136</v>
      </c>
      <c r="AU114" s="217" t="s">
        <v>83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159</v>
      </c>
      <c r="BM114" s="217" t="s">
        <v>554</v>
      </c>
    </row>
    <row r="115" s="2" customFormat="1" ht="16.5" customHeight="1">
      <c r="A115" s="40"/>
      <c r="B115" s="41"/>
      <c r="C115" s="206" t="s">
        <v>7</v>
      </c>
      <c r="D115" s="206" t="s">
        <v>136</v>
      </c>
      <c r="E115" s="207" t="s">
        <v>1483</v>
      </c>
      <c r="F115" s="208" t="s">
        <v>1484</v>
      </c>
      <c r="G115" s="209" t="s">
        <v>198</v>
      </c>
      <c r="H115" s="210">
        <v>15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159</v>
      </c>
      <c r="AT115" s="217" t="s">
        <v>136</v>
      </c>
      <c r="AU115" s="217" t="s">
        <v>83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159</v>
      </c>
      <c r="BM115" s="217" t="s">
        <v>562</v>
      </c>
    </row>
    <row r="116" s="2" customFormat="1" ht="16.5" customHeight="1">
      <c r="A116" s="40"/>
      <c r="B116" s="41"/>
      <c r="C116" s="206" t="s">
        <v>320</v>
      </c>
      <c r="D116" s="206" t="s">
        <v>136</v>
      </c>
      <c r="E116" s="207" t="s">
        <v>1485</v>
      </c>
      <c r="F116" s="208" t="s">
        <v>1486</v>
      </c>
      <c r="G116" s="209" t="s">
        <v>1393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159</v>
      </c>
      <c r="AT116" s="217" t="s">
        <v>136</v>
      </c>
      <c r="AU116" s="217" t="s">
        <v>83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159</v>
      </c>
      <c r="BM116" s="217" t="s">
        <v>567</v>
      </c>
    </row>
    <row r="117" s="12" customFormat="1" ht="25.92" customHeight="1">
      <c r="A117" s="12"/>
      <c r="B117" s="190"/>
      <c r="C117" s="191"/>
      <c r="D117" s="192" t="s">
        <v>74</v>
      </c>
      <c r="E117" s="193" t="s">
        <v>225</v>
      </c>
      <c r="F117" s="193" t="s">
        <v>1487</v>
      </c>
      <c r="G117" s="191"/>
      <c r="H117" s="191"/>
      <c r="I117" s="194"/>
      <c r="J117" s="195">
        <f>BK117</f>
        <v>0</v>
      </c>
      <c r="K117" s="191"/>
      <c r="L117" s="196"/>
      <c r="M117" s="197"/>
      <c r="N117" s="198"/>
      <c r="O117" s="198"/>
      <c r="P117" s="199">
        <f>SUM(P118:P125)</f>
        <v>0</v>
      </c>
      <c r="Q117" s="198"/>
      <c r="R117" s="199">
        <f>SUM(R118:R125)</f>
        <v>0</v>
      </c>
      <c r="S117" s="198"/>
      <c r="T117" s="20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83</v>
      </c>
      <c r="AT117" s="202" t="s">
        <v>74</v>
      </c>
      <c r="AU117" s="202" t="s">
        <v>75</v>
      </c>
      <c r="AY117" s="201" t="s">
        <v>133</v>
      </c>
      <c r="BK117" s="203">
        <f>SUM(BK118:BK125)</f>
        <v>0</v>
      </c>
    </row>
    <row r="118" s="2" customFormat="1" ht="16.5" customHeight="1">
      <c r="A118" s="40"/>
      <c r="B118" s="41"/>
      <c r="C118" s="206" t="s">
        <v>327</v>
      </c>
      <c r="D118" s="206" t="s">
        <v>136</v>
      </c>
      <c r="E118" s="207" t="s">
        <v>1488</v>
      </c>
      <c r="F118" s="208" t="s">
        <v>1489</v>
      </c>
      <c r="G118" s="209" t="s">
        <v>1245</v>
      </c>
      <c r="H118" s="210">
        <v>8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159</v>
      </c>
      <c r="AT118" s="217" t="s">
        <v>136</v>
      </c>
      <c r="AU118" s="217" t="s">
        <v>83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159</v>
      </c>
      <c r="BM118" s="217" t="s">
        <v>574</v>
      </c>
    </row>
    <row r="119" s="2" customFormat="1" ht="16.5" customHeight="1">
      <c r="A119" s="40"/>
      <c r="B119" s="41"/>
      <c r="C119" s="206" t="s">
        <v>332</v>
      </c>
      <c r="D119" s="206" t="s">
        <v>136</v>
      </c>
      <c r="E119" s="207" t="s">
        <v>1490</v>
      </c>
      <c r="F119" s="208" t="s">
        <v>1491</v>
      </c>
      <c r="G119" s="209" t="s">
        <v>1245</v>
      </c>
      <c r="H119" s="210">
        <v>4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159</v>
      </c>
      <c r="AT119" s="217" t="s">
        <v>136</v>
      </c>
      <c r="AU119" s="217" t="s">
        <v>83</v>
      </c>
      <c r="AY119" s="19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159</v>
      </c>
      <c r="BM119" s="217" t="s">
        <v>582</v>
      </c>
    </row>
    <row r="120" s="2" customFormat="1" ht="16.5" customHeight="1">
      <c r="A120" s="40"/>
      <c r="B120" s="41"/>
      <c r="C120" s="206" t="s">
        <v>339</v>
      </c>
      <c r="D120" s="206" t="s">
        <v>136</v>
      </c>
      <c r="E120" s="207" t="s">
        <v>1492</v>
      </c>
      <c r="F120" s="208" t="s">
        <v>1493</v>
      </c>
      <c r="G120" s="209" t="s">
        <v>1245</v>
      </c>
      <c r="H120" s="210">
        <v>4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159</v>
      </c>
      <c r="AT120" s="217" t="s">
        <v>136</v>
      </c>
      <c r="AU120" s="217" t="s">
        <v>83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83</v>
      </c>
      <c r="BK120" s="218">
        <f>ROUND(I120*H120,2)</f>
        <v>0</v>
      </c>
      <c r="BL120" s="19" t="s">
        <v>159</v>
      </c>
      <c r="BM120" s="217" t="s">
        <v>588</v>
      </c>
    </row>
    <row r="121" s="2" customFormat="1" ht="16.5" customHeight="1">
      <c r="A121" s="40"/>
      <c r="B121" s="41"/>
      <c r="C121" s="206" t="s">
        <v>344</v>
      </c>
      <c r="D121" s="206" t="s">
        <v>136</v>
      </c>
      <c r="E121" s="207" t="s">
        <v>1494</v>
      </c>
      <c r="F121" s="208" t="s">
        <v>1495</v>
      </c>
      <c r="G121" s="209" t="s">
        <v>1245</v>
      </c>
      <c r="H121" s="210">
        <v>4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159</v>
      </c>
      <c r="AT121" s="217" t="s">
        <v>136</v>
      </c>
      <c r="AU121" s="217" t="s">
        <v>83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159</v>
      </c>
      <c r="BM121" s="217" t="s">
        <v>593</v>
      </c>
    </row>
    <row r="122" s="2" customFormat="1" ht="16.5" customHeight="1">
      <c r="A122" s="40"/>
      <c r="B122" s="41"/>
      <c r="C122" s="206" t="s">
        <v>349</v>
      </c>
      <c r="D122" s="206" t="s">
        <v>136</v>
      </c>
      <c r="E122" s="207" t="s">
        <v>1496</v>
      </c>
      <c r="F122" s="208" t="s">
        <v>1497</v>
      </c>
      <c r="G122" s="209" t="s">
        <v>1393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159</v>
      </c>
      <c r="AT122" s="217" t="s">
        <v>136</v>
      </c>
      <c r="AU122" s="217" t="s">
        <v>83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159</v>
      </c>
      <c r="BM122" s="217" t="s">
        <v>600</v>
      </c>
    </row>
    <row r="123" s="2" customFormat="1" ht="16.5" customHeight="1">
      <c r="A123" s="40"/>
      <c r="B123" s="41"/>
      <c r="C123" s="206" t="s">
        <v>354</v>
      </c>
      <c r="D123" s="206" t="s">
        <v>136</v>
      </c>
      <c r="E123" s="207" t="s">
        <v>1498</v>
      </c>
      <c r="F123" s="208" t="s">
        <v>1499</v>
      </c>
      <c r="G123" s="209" t="s">
        <v>241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159</v>
      </c>
      <c r="AT123" s="217" t="s">
        <v>136</v>
      </c>
      <c r="AU123" s="217" t="s">
        <v>83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159</v>
      </c>
      <c r="BM123" s="217" t="s">
        <v>607</v>
      </c>
    </row>
    <row r="124" s="2" customFormat="1" ht="37.8" customHeight="1">
      <c r="A124" s="40"/>
      <c r="B124" s="41"/>
      <c r="C124" s="206" t="s">
        <v>359</v>
      </c>
      <c r="D124" s="206" t="s">
        <v>136</v>
      </c>
      <c r="E124" s="207" t="s">
        <v>1500</v>
      </c>
      <c r="F124" s="208" t="s">
        <v>1501</v>
      </c>
      <c r="G124" s="209" t="s">
        <v>1378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159</v>
      </c>
      <c r="AT124" s="217" t="s">
        <v>136</v>
      </c>
      <c r="AU124" s="217" t="s">
        <v>83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159</v>
      </c>
      <c r="BM124" s="217" t="s">
        <v>1502</v>
      </c>
    </row>
    <row r="125" s="2" customFormat="1">
      <c r="A125" s="40"/>
      <c r="B125" s="41"/>
      <c r="C125" s="42"/>
      <c r="D125" s="224" t="s">
        <v>172</v>
      </c>
      <c r="E125" s="42"/>
      <c r="F125" s="225" t="s">
        <v>1503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172</v>
      </c>
      <c r="AU125" s="19" t="s">
        <v>83</v>
      </c>
    </row>
    <row r="126" s="12" customFormat="1" ht="25.92" customHeight="1">
      <c r="A126" s="12"/>
      <c r="B126" s="190"/>
      <c r="C126" s="191"/>
      <c r="D126" s="192" t="s">
        <v>74</v>
      </c>
      <c r="E126" s="193" t="s">
        <v>231</v>
      </c>
      <c r="F126" s="193" t="s">
        <v>1504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SUM(P127:P131)</f>
        <v>0</v>
      </c>
      <c r="Q126" s="198"/>
      <c r="R126" s="199">
        <f>SUM(R127:R131)</f>
        <v>0</v>
      </c>
      <c r="S126" s="198"/>
      <c r="T126" s="20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83</v>
      </c>
      <c r="AT126" s="202" t="s">
        <v>74</v>
      </c>
      <c r="AU126" s="202" t="s">
        <v>75</v>
      </c>
      <c r="AY126" s="201" t="s">
        <v>133</v>
      </c>
      <c r="BK126" s="203">
        <f>SUM(BK127:BK131)</f>
        <v>0</v>
      </c>
    </row>
    <row r="127" s="2" customFormat="1" ht="24.15" customHeight="1">
      <c r="A127" s="40"/>
      <c r="B127" s="41"/>
      <c r="C127" s="206" t="s">
        <v>366</v>
      </c>
      <c r="D127" s="206" t="s">
        <v>136</v>
      </c>
      <c r="E127" s="207" t="s">
        <v>1505</v>
      </c>
      <c r="F127" s="208" t="s">
        <v>1506</v>
      </c>
      <c r="G127" s="209" t="s">
        <v>198</v>
      </c>
      <c r="H127" s="210">
        <v>100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159</v>
      </c>
      <c r="AT127" s="217" t="s">
        <v>136</v>
      </c>
      <c r="AU127" s="217" t="s">
        <v>83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159</v>
      </c>
      <c r="BM127" s="217" t="s">
        <v>618</v>
      </c>
    </row>
    <row r="128" s="2" customFormat="1" ht="16.5" customHeight="1">
      <c r="A128" s="40"/>
      <c r="B128" s="41"/>
      <c r="C128" s="206" t="s">
        <v>373</v>
      </c>
      <c r="D128" s="206" t="s">
        <v>136</v>
      </c>
      <c r="E128" s="207" t="s">
        <v>1507</v>
      </c>
      <c r="F128" s="208" t="s">
        <v>1508</v>
      </c>
      <c r="G128" s="209" t="s">
        <v>1393</v>
      </c>
      <c r="H128" s="210">
        <v>5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159</v>
      </c>
      <c r="AT128" s="217" t="s">
        <v>136</v>
      </c>
      <c r="AU128" s="217" t="s">
        <v>83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159</v>
      </c>
      <c r="BM128" s="217" t="s">
        <v>632</v>
      </c>
    </row>
    <row r="129" s="2" customFormat="1" ht="21.75" customHeight="1">
      <c r="A129" s="40"/>
      <c r="B129" s="41"/>
      <c r="C129" s="206" t="s">
        <v>324</v>
      </c>
      <c r="D129" s="206" t="s">
        <v>136</v>
      </c>
      <c r="E129" s="207" t="s">
        <v>1509</v>
      </c>
      <c r="F129" s="208" t="s">
        <v>1510</v>
      </c>
      <c r="G129" s="209" t="s">
        <v>1393</v>
      </c>
      <c r="H129" s="210">
        <v>20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159</v>
      </c>
      <c r="AT129" s="217" t="s">
        <v>136</v>
      </c>
      <c r="AU129" s="217" t="s">
        <v>83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83</v>
      </c>
      <c r="BK129" s="218">
        <f>ROUND(I129*H129,2)</f>
        <v>0</v>
      </c>
      <c r="BL129" s="19" t="s">
        <v>159</v>
      </c>
      <c r="BM129" s="217" t="s">
        <v>642</v>
      </c>
    </row>
    <row r="130" s="2" customFormat="1" ht="16.5" customHeight="1">
      <c r="A130" s="40"/>
      <c r="B130" s="41"/>
      <c r="C130" s="206" t="s">
        <v>382</v>
      </c>
      <c r="D130" s="206" t="s">
        <v>136</v>
      </c>
      <c r="E130" s="207" t="s">
        <v>1511</v>
      </c>
      <c r="F130" s="208" t="s">
        <v>1512</v>
      </c>
      <c r="G130" s="209" t="s">
        <v>1393</v>
      </c>
      <c r="H130" s="210">
        <v>10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159</v>
      </c>
      <c r="AT130" s="217" t="s">
        <v>136</v>
      </c>
      <c r="AU130" s="217" t="s">
        <v>83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159</v>
      </c>
      <c r="BM130" s="217" t="s">
        <v>653</v>
      </c>
    </row>
    <row r="131" s="2" customFormat="1" ht="24.15" customHeight="1">
      <c r="A131" s="40"/>
      <c r="B131" s="41"/>
      <c r="C131" s="206" t="s">
        <v>521</v>
      </c>
      <c r="D131" s="206" t="s">
        <v>136</v>
      </c>
      <c r="E131" s="207" t="s">
        <v>1513</v>
      </c>
      <c r="F131" s="208" t="s">
        <v>1514</v>
      </c>
      <c r="G131" s="209" t="s">
        <v>241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77" t="s">
        <v>19</v>
      </c>
      <c r="N131" s="278" t="s">
        <v>46</v>
      </c>
      <c r="O131" s="228"/>
      <c r="P131" s="275">
        <f>O131*H131</f>
        <v>0</v>
      </c>
      <c r="Q131" s="275">
        <v>0</v>
      </c>
      <c r="R131" s="275">
        <f>Q131*H131</f>
        <v>0</v>
      </c>
      <c r="S131" s="275">
        <v>0</v>
      </c>
      <c r="T131" s="27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159</v>
      </c>
      <c r="AT131" s="217" t="s">
        <v>136</v>
      </c>
      <c r="AU131" s="217" t="s">
        <v>83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83</v>
      </c>
      <c r="BK131" s="218">
        <f>ROUND(I131*H131,2)</f>
        <v>0</v>
      </c>
      <c r="BL131" s="19" t="s">
        <v>159</v>
      </c>
      <c r="BM131" s="217" t="s">
        <v>665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eFnz++2mr7Ub/0wNWbwKHS8j730BC8zFsTXrTWlgqMbx3V6xVgL5cD70pAibw+hCYMkK8Uyy4hinDszVfQtFJQ==" hashValue="2PWnRu/dJ92S8bIVnRMcB1xV4idi7Guu7ss6uXWM/HJ8Vu6BMbq9/WhDtSsUrUxwbO4hWYIpBS/+D8CPZE125g==" algorithmName="SHA-512" password="CC35"/>
  <autoFilter ref="C86:K13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1515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1516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1517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1518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1519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1520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1521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1522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1523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1524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1525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82</v>
      </c>
      <c r="F18" s="290" t="s">
        <v>1526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1527</v>
      </c>
      <c r="F19" s="290" t="s">
        <v>1528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1529</v>
      </c>
      <c r="F20" s="290" t="s">
        <v>1530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1531</v>
      </c>
      <c r="F21" s="290" t="s">
        <v>81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1532</v>
      </c>
      <c r="F22" s="290" t="s">
        <v>1533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1534</v>
      </c>
      <c r="F23" s="290" t="s">
        <v>1535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1536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1537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1538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1539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1540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1541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1542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1543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1544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118</v>
      </c>
      <c r="F36" s="290"/>
      <c r="G36" s="290" t="s">
        <v>1545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1546</v>
      </c>
      <c r="F37" s="290"/>
      <c r="G37" s="290" t="s">
        <v>1547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56</v>
      </c>
      <c r="F38" s="290"/>
      <c r="G38" s="290" t="s">
        <v>1548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57</v>
      </c>
      <c r="F39" s="290"/>
      <c r="G39" s="290" t="s">
        <v>1549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119</v>
      </c>
      <c r="F40" s="290"/>
      <c r="G40" s="290" t="s">
        <v>1550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120</v>
      </c>
      <c r="F41" s="290"/>
      <c r="G41" s="290" t="s">
        <v>1551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1552</v>
      </c>
      <c r="F42" s="290"/>
      <c r="G42" s="290" t="s">
        <v>1553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1554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1555</v>
      </c>
      <c r="F44" s="290"/>
      <c r="G44" s="290" t="s">
        <v>1556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122</v>
      </c>
      <c r="F45" s="290"/>
      <c r="G45" s="290" t="s">
        <v>1557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1558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1559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1560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1561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1562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1563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1564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1565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1566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1567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1568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1569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1570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1571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1572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1573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1574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1575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1576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1577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1578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1579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1580</v>
      </c>
      <c r="D76" s="308"/>
      <c r="E76" s="308"/>
      <c r="F76" s="308" t="s">
        <v>1581</v>
      </c>
      <c r="G76" s="309"/>
      <c r="H76" s="308" t="s">
        <v>57</v>
      </c>
      <c r="I76" s="308" t="s">
        <v>60</v>
      </c>
      <c r="J76" s="308" t="s">
        <v>1582</v>
      </c>
      <c r="K76" s="307"/>
    </row>
    <row r="77" s="1" customFormat="1" ht="17.25" customHeight="1">
      <c r="B77" s="305"/>
      <c r="C77" s="310" t="s">
        <v>1583</v>
      </c>
      <c r="D77" s="310"/>
      <c r="E77" s="310"/>
      <c r="F77" s="311" t="s">
        <v>1584</v>
      </c>
      <c r="G77" s="312"/>
      <c r="H77" s="310"/>
      <c r="I77" s="310"/>
      <c r="J77" s="310" t="s">
        <v>1585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56</v>
      </c>
      <c r="D79" s="315"/>
      <c r="E79" s="315"/>
      <c r="F79" s="316" t="s">
        <v>1586</v>
      </c>
      <c r="G79" s="317"/>
      <c r="H79" s="293" t="s">
        <v>1587</v>
      </c>
      <c r="I79" s="293" t="s">
        <v>1588</v>
      </c>
      <c r="J79" s="293">
        <v>20</v>
      </c>
      <c r="K79" s="307"/>
    </row>
    <row r="80" s="1" customFormat="1" ht="15" customHeight="1">
      <c r="B80" s="305"/>
      <c r="C80" s="293" t="s">
        <v>1589</v>
      </c>
      <c r="D80" s="293"/>
      <c r="E80" s="293"/>
      <c r="F80" s="316" t="s">
        <v>1586</v>
      </c>
      <c r="G80" s="317"/>
      <c r="H80" s="293" t="s">
        <v>1590</v>
      </c>
      <c r="I80" s="293" t="s">
        <v>1588</v>
      </c>
      <c r="J80" s="293">
        <v>120</v>
      </c>
      <c r="K80" s="307"/>
    </row>
    <row r="81" s="1" customFormat="1" ht="15" customHeight="1">
      <c r="B81" s="318"/>
      <c r="C81" s="293" t="s">
        <v>1591</v>
      </c>
      <c r="D81" s="293"/>
      <c r="E81" s="293"/>
      <c r="F81" s="316" t="s">
        <v>1592</v>
      </c>
      <c r="G81" s="317"/>
      <c r="H81" s="293" t="s">
        <v>1593</v>
      </c>
      <c r="I81" s="293" t="s">
        <v>1588</v>
      </c>
      <c r="J81" s="293">
        <v>50</v>
      </c>
      <c r="K81" s="307"/>
    </row>
    <row r="82" s="1" customFormat="1" ht="15" customHeight="1">
      <c r="B82" s="318"/>
      <c r="C82" s="293" t="s">
        <v>1594</v>
      </c>
      <c r="D82" s="293"/>
      <c r="E82" s="293"/>
      <c r="F82" s="316" t="s">
        <v>1586</v>
      </c>
      <c r="G82" s="317"/>
      <c r="H82" s="293" t="s">
        <v>1595</v>
      </c>
      <c r="I82" s="293" t="s">
        <v>1596</v>
      </c>
      <c r="J82" s="293"/>
      <c r="K82" s="307"/>
    </row>
    <row r="83" s="1" customFormat="1" ht="15" customHeight="1">
      <c r="B83" s="318"/>
      <c r="C83" s="319" t="s">
        <v>1597</v>
      </c>
      <c r="D83" s="319"/>
      <c r="E83" s="319"/>
      <c r="F83" s="320" t="s">
        <v>1592</v>
      </c>
      <c r="G83" s="319"/>
      <c r="H83" s="319" t="s">
        <v>1598</v>
      </c>
      <c r="I83" s="319" t="s">
        <v>1588</v>
      </c>
      <c r="J83" s="319">
        <v>15</v>
      </c>
      <c r="K83" s="307"/>
    </row>
    <row r="84" s="1" customFormat="1" ht="15" customHeight="1">
      <c r="B84" s="318"/>
      <c r="C84" s="319" t="s">
        <v>1599</v>
      </c>
      <c r="D84" s="319"/>
      <c r="E84" s="319"/>
      <c r="F84" s="320" t="s">
        <v>1592</v>
      </c>
      <c r="G84" s="319"/>
      <c r="H84" s="319" t="s">
        <v>1600</v>
      </c>
      <c r="I84" s="319" t="s">
        <v>1588</v>
      </c>
      <c r="J84" s="319">
        <v>15</v>
      </c>
      <c r="K84" s="307"/>
    </row>
    <row r="85" s="1" customFormat="1" ht="15" customHeight="1">
      <c r="B85" s="318"/>
      <c r="C85" s="319" t="s">
        <v>1601</v>
      </c>
      <c r="D85" s="319"/>
      <c r="E85" s="319"/>
      <c r="F85" s="320" t="s">
        <v>1592</v>
      </c>
      <c r="G85" s="319"/>
      <c r="H85" s="319" t="s">
        <v>1602</v>
      </c>
      <c r="I85" s="319" t="s">
        <v>1588</v>
      </c>
      <c r="J85" s="319">
        <v>20</v>
      </c>
      <c r="K85" s="307"/>
    </row>
    <row r="86" s="1" customFormat="1" ht="15" customHeight="1">
      <c r="B86" s="318"/>
      <c r="C86" s="319" t="s">
        <v>1603</v>
      </c>
      <c r="D86" s="319"/>
      <c r="E86" s="319"/>
      <c r="F86" s="320" t="s">
        <v>1592</v>
      </c>
      <c r="G86" s="319"/>
      <c r="H86" s="319" t="s">
        <v>1604</v>
      </c>
      <c r="I86" s="319" t="s">
        <v>1588</v>
      </c>
      <c r="J86" s="319">
        <v>20</v>
      </c>
      <c r="K86" s="307"/>
    </row>
    <row r="87" s="1" customFormat="1" ht="15" customHeight="1">
      <c r="B87" s="318"/>
      <c r="C87" s="293" t="s">
        <v>1605</v>
      </c>
      <c r="D87" s="293"/>
      <c r="E87" s="293"/>
      <c r="F87" s="316" t="s">
        <v>1592</v>
      </c>
      <c r="G87" s="317"/>
      <c r="H87" s="293" t="s">
        <v>1606</v>
      </c>
      <c r="I87" s="293" t="s">
        <v>1588</v>
      </c>
      <c r="J87" s="293">
        <v>50</v>
      </c>
      <c r="K87" s="307"/>
    </row>
    <row r="88" s="1" customFormat="1" ht="15" customHeight="1">
      <c r="B88" s="318"/>
      <c r="C88" s="293" t="s">
        <v>1607</v>
      </c>
      <c r="D88" s="293"/>
      <c r="E88" s="293"/>
      <c r="F88" s="316" t="s">
        <v>1592</v>
      </c>
      <c r="G88" s="317"/>
      <c r="H88" s="293" t="s">
        <v>1608</v>
      </c>
      <c r="I88" s="293" t="s">
        <v>1588</v>
      </c>
      <c r="J88" s="293">
        <v>20</v>
      </c>
      <c r="K88" s="307"/>
    </row>
    <row r="89" s="1" customFormat="1" ht="15" customHeight="1">
      <c r="B89" s="318"/>
      <c r="C89" s="293" t="s">
        <v>1609</v>
      </c>
      <c r="D89" s="293"/>
      <c r="E89" s="293"/>
      <c r="F89" s="316" t="s">
        <v>1592</v>
      </c>
      <c r="G89" s="317"/>
      <c r="H89" s="293" t="s">
        <v>1610</v>
      </c>
      <c r="I89" s="293" t="s">
        <v>1588</v>
      </c>
      <c r="J89" s="293">
        <v>20</v>
      </c>
      <c r="K89" s="307"/>
    </row>
    <row r="90" s="1" customFormat="1" ht="15" customHeight="1">
      <c r="B90" s="318"/>
      <c r="C90" s="293" t="s">
        <v>1611</v>
      </c>
      <c r="D90" s="293"/>
      <c r="E90" s="293"/>
      <c r="F90" s="316" t="s">
        <v>1592</v>
      </c>
      <c r="G90" s="317"/>
      <c r="H90" s="293" t="s">
        <v>1612</v>
      </c>
      <c r="I90" s="293" t="s">
        <v>1588</v>
      </c>
      <c r="J90" s="293">
        <v>50</v>
      </c>
      <c r="K90" s="307"/>
    </row>
    <row r="91" s="1" customFormat="1" ht="15" customHeight="1">
      <c r="B91" s="318"/>
      <c r="C91" s="293" t="s">
        <v>1613</v>
      </c>
      <c r="D91" s="293"/>
      <c r="E91" s="293"/>
      <c r="F91" s="316" t="s">
        <v>1592</v>
      </c>
      <c r="G91" s="317"/>
      <c r="H91" s="293" t="s">
        <v>1613</v>
      </c>
      <c r="I91" s="293" t="s">
        <v>1588</v>
      </c>
      <c r="J91" s="293">
        <v>50</v>
      </c>
      <c r="K91" s="307"/>
    </row>
    <row r="92" s="1" customFormat="1" ht="15" customHeight="1">
      <c r="B92" s="318"/>
      <c r="C92" s="293" t="s">
        <v>1614</v>
      </c>
      <c r="D92" s="293"/>
      <c r="E92" s="293"/>
      <c r="F92" s="316" t="s">
        <v>1592</v>
      </c>
      <c r="G92" s="317"/>
      <c r="H92" s="293" t="s">
        <v>1615</v>
      </c>
      <c r="I92" s="293" t="s">
        <v>1588</v>
      </c>
      <c r="J92" s="293">
        <v>255</v>
      </c>
      <c r="K92" s="307"/>
    </row>
    <row r="93" s="1" customFormat="1" ht="15" customHeight="1">
      <c r="B93" s="318"/>
      <c r="C93" s="293" t="s">
        <v>1616</v>
      </c>
      <c r="D93" s="293"/>
      <c r="E93" s="293"/>
      <c r="F93" s="316" t="s">
        <v>1586</v>
      </c>
      <c r="G93" s="317"/>
      <c r="H93" s="293" t="s">
        <v>1617</v>
      </c>
      <c r="I93" s="293" t="s">
        <v>1618</v>
      </c>
      <c r="J93" s="293"/>
      <c r="K93" s="307"/>
    </row>
    <row r="94" s="1" customFormat="1" ht="15" customHeight="1">
      <c r="B94" s="318"/>
      <c r="C94" s="293" t="s">
        <v>1619</v>
      </c>
      <c r="D94" s="293"/>
      <c r="E94" s="293"/>
      <c r="F94" s="316" t="s">
        <v>1586</v>
      </c>
      <c r="G94" s="317"/>
      <c r="H94" s="293" t="s">
        <v>1620</v>
      </c>
      <c r="I94" s="293" t="s">
        <v>1621</v>
      </c>
      <c r="J94" s="293"/>
      <c r="K94" s="307"/>
    </row>
    <row r="95" s="1" customFormat="1" ht="15" customHeight="1">
      <c r="B95" s="318"/>
      <c r="C95" s="293" t="s">
        <v>1622</v>
      </c>
      <c r="D95" s="293"/>
      <c r="E95" s="293"/>
      <c r="F95" s="316" t="s">
        <v>1586</v>
      </c>
      <c r="G95" s="317"/>
      <c r="H95" s="293" t="s">
        <v>1622</v>
      </c>
      <c r="I95" s="293" t="s">
        <v>1621</v>
      </c>
      <c r="J95" s="293"/>
      <c r="K95" s="307"/>
    </row>
    <row r="96" s="1" customFormat="1" ht="15" customHeight="1">
      <c r="B96" s="318"/>
      <c r="C96" s="293" t="s">
        <v>41</v>
      </c>
      <c r="D96" s="293"/>
      <c r="E96" s="293"/>
      <c r="F96" s="316" t="s">
        <v>1586</v>
      </c>
      <c r="G96" s="317"/>
      <c r="H96" s="293" t="s">
        <v>1623</v>
      </c>
      <c r="I96" s="293" t="s">
        <v>1621</v>
      </c>
      <c r="J96" s="293"/>
      <c r="K96" s="307"/>
    </row>
    <row r="97" s="1" customFormat="1" ht="15" customHeight="1">
      <c r="B97" s="318"/>
      <c r="C97" s="293" t="s">
        <v>51</v>
      </c>
      <c r="D97" s="293"/>
      <c r="E97" s="293"/>
      <c r="F97" s="316" t="s">
        <v>1586</v>
      </c>
      <c r="G97" s="317"/>
      <c r="H97" s="293" t="s">
        <v>1624</v>
      </c>
      <c r="I97" s="293" t="s">
        <v>1621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1625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1580</v>
      </c>
      <c r="D103" s="308"/>
      <c r="E103" s="308"/>
      <c r="F103" s="308" t="s">
        <v>1581</v>
      </c>
      <c r="G103" s="309"/>
      <c r="H103" s="308" t="s">
        <v>57</v>
      </c>
      <c r="I103" s="308" t="s">
        <v>60</v>
      </c>
      <c r="J103" s="308" t="s">
        <v>1582</v>
      </c>
      <c r="K103" s="307"/>
    </row>
    <row r="104" s="1" customFormat="1" ht="17.25" customHeight="1">
      <c r="B104" s="305"/>
      <c r="C104" s="310" t="s">
        <v>1583</v>
      </c>
      <c r="D104" s="310"/>
      <c r="E104" s="310"/>
      <c r="F104" s="311" t="s">
        <v>1584</v>
      </c>
      <c r="G104" s="312"/>
      <c r="H104" s="310"/>
      <c r="I104" s="310"/>
      <c r="J104" s="310" t="s">
        <v>1585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56</v>
      </c>
      <c r="D106" s="315"/>
      <c r="E106" s="315"/>
      <c r="F106" s="316" t="s">
        <v>1586</v>
      </c>
      <c r="G106" s="293"/>
      <c r="H106" s="293" t="s">
        <v>1626</v>
      </c>
      <c r="I106" s="293" t="s">
        <v>1588</v>
      </c>
      <c r="J106" s="293">
        <v>20</v>
      </c>
      <c r="K106" s="307"/>
    </row>
    <row r="107" s="1" customFormat="1" ht="15" customHeight="1">
      <c r="B107" s="305"/>
      <c r="C107" s="293" t="s">
        <v>1589</v>
      </c>
      <c r="D107" s="293"/>
      <c r="E107" s="293"/>
      <c r="F107" s="316" t="s">
        <v>1586</v>
      </c>
      <c r="G107" s="293"/>
      <c r="H107" s="293" t="s">
        <v>1626</v>
      </c>
      <c r="I107" s="293" t="s">
        <v>1588</v>
      </c>
      <c r="J107" s="293">
        <v>120</v>
      </c>
      <c r="K107" s="307"/>
    </row>
    <row r="108" s="1" customFormat="1" ht="15" customHeight="1">
      <c r="B108" s="318"/>
      <c r="C108" s="293" t="s">
        <v>1591</v>
      </c>
      <c r="D108" s="293"/>
      <c r="E108" s="293"/>
      <c r="F108" s="316" t="s">
        <v>1592</v>
      </c>
      <c r="G108" s="293"/>
      <c r="H108" s="293" t="s">
        <v>1626</v>
      </c>
      <c r="I108" s="293" t="s">
        <v>1588</v>
      </c>
      <c r="J108" s="293">
        <v>50</v>
      </c>
      <c r="K108" s="307"/>
    </row>
    <row r="109" s="1" customFormat="1" ht="15" customHeight="1">
      <c r="B109" s="318"/>
      <c r="C109" s="293" t="s">
        <v>1594</v>
      </c>
      <c r="D109" s="293"/>
      <c r="E109" s="293"/>
      <c r="F109" s="316" t="s">
        <v>1586</v>
      </c>
      <c r="G109" s="293"/>
      <c r="H109" s="293" t="s">
        <v>1626</v>
      </c>
      <c r="I109" s="293" t="s">
        <v>1596</v>
      </c>
      <c r="J109" s="293"/>
      <c r="K109" s="307"/>
    </row>
    <row r="110" s="1" customFormat="1" ht="15" customHeight="1">
      <c r="B110" s="318"/>
      <c r="C110" s="293" t="s">
        <v>1605</v>
      </c>
      <c r="D110" s="293"/>
      <c r="E110" s="293"/>
      <c r="F110" s="316" t="s">
        <v>1592</v>
      </c>
      <c r="G110" s="293"/>
      <c r="H110" s="293" t="s">
        <v>1626</v>
      </c>
      <c r="I110" s="293" t="s">
        <v>1588</v>
      </c>
      <c r="J110" s="293">
        <v>50</v>
      </c>
      <c r="K110" s="307"/>
    </row>
    <row r="111" s="1" customFormat="1" ht="15" customHeight="1">
      <c r="B111" s="318"/>
      <c r="C111" s="293" t="s">
        <v>1613</v>
      </c>
      <c r="D111" s="293"/>
      <c r="E111" s="293"/>
      <c r="F111" s="316" t="s">
        <v>1592</v>
      </c>
      <c r="G111" s="293"/>
      <c r="H111" s="293" t="s">
        <v>1626</v>
      </c>
      <c r="I111" s="293" t="s">
        <v>1588</v>
      </c>
      <c r="J111" s="293">
        <v>50</v>
      </c>
      <c r="K111" s="307"/>
    </row>
    <row r="112" s="1" customFormat="1" ht="15" customHeight="1">
      <c r="B112" s="318"/>
      <c r="C112" s="293" t="s">
        <v>1611</v>
      </c>
      <c r="D112" s="293"/>
      <c r="E112" s="293"/>
      <c r="F112" s="316" t="s">
        <v>1592</v>
      </c>
      <c r="G112" s="293"/>
      <c r="H112" s="293" t="s">
        <v>1626</v>
      </c>
      <c r="I112" s="293" t="s">
        <v>1588</v>
      </c>
      <c r="J112" s="293">
        <v>50</v>
      </c>
      <c r="K112" s="307"/>
    </row>
    <row r="113" s="1" customFormat="1" ht="15" customHeight="1">
      <c r="B113" s="318"/>
      <c r="C113" s="293" t="s">
        <v>56</v>
      </c>
      <c r="D113" s="293"/>
      <c r="E113" s="293"/>
      <c r="F113" s="316" t="s">
        <v>1586</v>
      </c>
      <c r="G113" s="293"/>
      <c r="H113" s="293" t="s">
        <v>1627</v>
      </c>
      <c r="I113" s="293" t="s">
        <v>1588</v>
      </c>
      <c r="J113" s="293">
        <v>20</v>
      </c>
      <c r="K113" s="307"/>
    </row>
    <row r="114" s="1" customFormat="1" ht="15" customHeight="1">
      <c r="B114" s="318"/>
      <c r="C114" s="293" t="s">
        <v>1628</v>
      </c>
      <c r="D114" s="293"/>
      <c r="E114" s="293"/>
      <c r="F114" s="316" t="s">
        <v>1586</v>
      </c>
      <c r="G114" s="293"/>
      <c r="H114" s="293" t="s">
        <v>1629</v>
      </c>
      <c r="I114" s="293" t="s">
        <v>1588</v>
      </c>
      <c r="J114" s="293">
        <v>120</v>
      </c>
      <c r="K114" s="307"/>
    </row>
    <row r="115" s="1" customFormat="1" ht="15" customHeight="1">
      <c r="B115" s="318"/>
      <c r="C115" s="293" t="s">
        <v>41</v>
      </c>
      <c r="D115" s="293"/>
      <c r="E115" s="293"/>
      <c r="F115" s="316" t="s">
        <v>1586</v>
      </c>
      <c r="G115" s="293"/>
      <c r="H115" s="293" t="s">
        <v>1630</v>
      </c>
      <c r="I115" s="293" t="s">
        <v>1621</v>
      </c>
      <c r="J115" s="293"/>
      <c r="K115" s="307"/>
    </row>
    <row r="116" s="1" customFormat="1" ht="15" customHeight="1">
      <c r="B116" s="318"/>
      <c r="C116" s="293" t="s">
        <v>51</v>
      </c>
      <c r="D116" s="293"/>
      <c r="E116" s="293"/>
      <c r="F116" s="316" t="s">
        <v>1586</v>
      </c>
      <c r="G116" s="293"/>
      <c r="H116" s="293" t="s">
        <v>1631</v>
      </c>
      <c r="I116" s="293" t="s">
        <v>1621</v>
      </c>
      <c r="J116" s="293"/>
      <c r="K116" s="307"/>
    </row>
    <row r="117" s="1" customFormat="1" ht="15" customHeight="1">
      <c r="B117" s="318"/>
      <c r="C117" s="293" t="s">
        <v>60</v>
      </c>
      <c r="D117" s="293"/>
      <c r="E117" s="293"/>
      <c r="F117" s="316" t="s">
        <v>1586</v>
      </c>
      <c r="G117" s="293"/>
      <c r="H117" s="293" t="s">
        <v>1632</v>
      </c>
      <c r="I117" s="293" t="s">
        <v>1633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1634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1580</v>
      </c>
      <c r="D123" s="308"/>
      <c r="E123" s="308"/>
      <c r="F123" s="308" t="s">
        <v>1581</v>
      </c>
      <c r="G123" s="309"/>
      <c r="H123" s="308" t="s">
        <v>57</v>
      </c>
      <c r="I123" s="308" t="s">
        <v>60</v>
      </c>
      <c r="J123" s="308" t="s">
        <v>1582</v>
      </c>
      <c r="K123" s="337"/>
    </row>
    <row r="124" s="1" customFormat="1" ht="17.25" customHeight="1">
      <c r="B124" s="336"/>
      <c r="C124" s="310" t="s">
        <v>1583</v>
      </c>
      <c r="D124" s="310"/>
      <c r="E124" s="310"/>
      <c r="F124" s="311" t="s">
        <v>1584</v>
      </c>
      <c r="G124" s="312"/>
      <c r="H124" s="310"/>
      <c r="I124" s="310"/>
      <c r="J124" s="310" t="s">
        <v>1585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1589</v>
      </c>
      <c r="D126" s="315"/>
      <c r="E126" s="315"/>
      <c r="F126" s="316" t="s">
        <v>1586</v>
      </c>
      <c r="G126" s="293"/>
      <c r="H126" s="293" t="s">
        <v>1626</v>
      </c>
      <c r="I126" s="293" t="s">
        <v>1588</v>
      </c>
      <c r="J126" s="293">
        <v>120</v>
      </c>
      <c r="K126" s="341"/>
    </row>
    <row r="127" s="1" customFormat="1" ht="15" customHeight="1">
      <c r="B127" s="338"/>
      <c r="C127" s="293" t="s">
        <v>1635</v>
      </c>
      <c r="D127" s="293"/>
      <c r="E127" s="293"/>
      <c r="F127" s="316" t="s">
        <v>1586</v>
      </c>
      <c r="G127" s="293"/>
      <c r="H127" s="293" t="s">
        <v>1636</v>
      </c>
      <c r="I127" s="293" t="s">
        <v>1588</v>
      </c>
      <c r="J127" s="293" t="s">
        <v>1637</v>
      </c>
      <c r="K127" s="341"/>
    </row>
    <row r="128" s="1" customFormat="1" ht="15" customHeight="1">
      <c r="B128" s="338"/>
      <c r="C128" s="293" t="s">
        <v>1534</v>
      </c>
      <c r="D128" s="293"/>
      <c r="E128" s="293"/>
      <c r="F128" s="316" t="s">
        <v>1586</v>
      </c>
      <c r="G128" s="293"/>
      <c r="H128" s="293" t="s">
        <v>1638</v>
      </c>
      <c r="I128" s="293" t="s">
        <v>1588</v>
      </c>
      <c r="J128" s="293" t="s">
        <v>1637</v>
      </c>
      <c r="K128" s="341"/>
    </row>
    <row r="129" s="1" customFormat="1" ht="15" customHeight="1">
      <c r="B129" s="338"/>
      <c r="C129" s="293" t="s">
        <v>1597</v>
      </c>
      <c r="D129" s="293"/>
      <c r="E129" s="293"/>
      <c r="F129" s="316" t="s">
        <v>1592</v>
      </c>
      <c r="G129" s="293"/>
      <c r="H129" s="293" t="s">
        <v>1598</v>
      </c>
      <c r="I129" s="293" t="s">
        <v>1588</v>
      </c>
      <c r="J129" s="293">
        <v>15</v>
      </c>
      <c r="K129" s="341"/>
    </row>
    <row r="130" s="1" customFormat="1" ht="15" customHeight="1">
      <c r="B130" s="338"/>
      <c r="C130" s="319" t="s">
        <v>1599</v>
      </c>
      <c r="D130" s="319"/>
      <c r="E130" s="319"/>
      <c r="F130" s="320" t="s">
        <v>1592</v>
      </c>
      <c r="G130" s="319"/>
      <c r="H130" s="319" t="s">
        <v>1600</v>
      </c>
      <c r="I130" s="319" t="s">
        <v>1588</v>
      </c>
      <c r="J130" s="319">
        <v>15</v>
      </c>
      <c r="K130" s="341"/>
    </row>
    <row r="131" s="1" customFormat="1" ht="15" customHeight="1">
      <c r="B131" s="338"/>
      <c r="C131" s="319" t="s">
        <v>1601</v>
      </c>
      <c r="D131" s="319"/>
      <c r="E131" s="319"/>
      <c r="F131" s="320" t="s">
        <v>1592</v>
      </c>
      <c r="G131" s="319"/>
      <c r="H131" s="319" t="s">
        <v>1602</v>
      </c>
      <c r="I131" s="319" t="s">
        <v>1588</v>
      </c>
      <c r="J131" s="319">
        <v>20</v>
      </c>
      <c r="K131" s="341"/>
    </row>
    <row r="132" s="1" customFormat="1" ht="15" customHeight="1">
      <c r="B132" s="338"/>
      <c r="C132" s="319" t="s">
        <v>1603</v>
      </c>
      <c r="D132" s="319"/>
      <c r="E132" s="319"/>
      <c r="F132" s="320" t="s">
        <v>1592</v>
      </c>
      <c r="G132" s="319"/>
      <c r="H132" s="319" t="s">
        <v>1604</v>
      </c>
      <c r="I132" s="319" t="s">
        <v>1588</v>
      </c>
      <c r="J132" s="319">
        <v>20</v>
      </c>
      <c r="K132" s="341"/>
    </row>
    <row r="133" s="1" customFormat="1" ht="15" customHeight="1">
      <c r="B133" s="338"/>
      <c r="C133" s="293" t="s">
        <v>1591</v>
      </c>
      <c r="D133" s="293"/>
      <c r="E133" s="293"/>
      <c r="F133" s="316" t="s">
        <v>1592</v>
      </c>
      <c r="G133" s="293"/>
      <c r="H133" s="293" t="s">
        <v>1626</v>
      </c>
      <c r="I133" s="293" t="s">
        <v>1588</v>
      </c>
      <c r="J133" s="293">
        <v>50</v>
      </c>
      <c r="K133" s="341"/>
    </row>
    <row r="134" s="1" customFormat="1" ht="15" customHeight="1">
      <c r="B134" s="338"/>
      <c r="C134" s="293" t="s">
        <v>1605</v>
      </c>
      <c r="D134" s="293"/>
      <c r="E134" s="293"/>
      <c r="F134" s="316" t="s">
        <v>1592</v>
      </c>
      <c r="G134" s="293"/>
      <c r="H134" s="293" t="s">
        <v>1626</v>
      </c>
      <c r="I134" s="293" t="s">
        <v>1588</v>
      </c>
      <c r="J134" s="293">
        <v>50</v>
      </c>
      <c r="K134" s="341"/>
    </row>
    <row r="135" s="1" customFormat="1" ht="15" customHeight="1">
      <c r="B135" s="338"/>
      <c r="C135" s="293" t="s">
        <v>1611</v>
      </c>
      <c r="D135" s="293"/>
      <c r="E135" s="293"/>
      <c r="F135" s="316" t="s">
        <v>1592</v>
      </c>
      <c r="G135" s="293"/>
      <c r="H135" s="293" t="s">
        <v>1626</v>
      </c>
      <c r="I135" s="293" t="s">
        <v>1588</v>
      </c>
      <c r="J135" s="293">
        <v>50</v>
      </c>
      <c r="K135" s="341"/>
    </row>
    <row r="136" s="1" customFormat="1" ht="15" customHeight="1">
      <c r="B136" s="338"/>
      <c r="C136" s="293" t="s">
        <v>1613</v>
      </c>
      <c r="D136" s="293"/>
      <c r="E136" s="293"/>
      <c r="F136" s="316" t="s">
        <v>1592</v>
      </c>
      <c r="G136" s="293"/>
      <c r="H136" s="293" t="s">
        <v>1626</v>
      </c>
      <c r="I136" s="293" t="s">
        <v>1588</v>
      </c>
      <c r="J136" s="293">
        <v>50</v>
      </c>
      <c r="K136" s="341"/>
    </row>
    <row r="137" s="1" customFormat="1" ht="15" customHeight="1">
      <c r="B137" s="338"/>
      <c r="C137" s="293" t="s">
        <v>1614</v>
      </c>
      <c r="D137" s="293"/>
      <c r="E137" s="293"/>
      <c r="F137" s="316" t="s">
        <v>1592</v>
      </c>
      <c r="G137" s="293"/>
      <c r="H137" s="293" t="s">
        <v>1639</v>
      </c>
      <c r="I137" s="293" t="s">
        <v>1588</v>
      </c>
      <c r="J137" s="293">
        <v>255</v>
      </c>
      <c r="K137" s="341"/>
    </row>
    <row r="138" s="1" customFormat="1" ht="15" customHeight="1">
      <c r="B138" s="338"/>
      <c r="C138" s="293" t="s">
        <v>1616</v>
      </c>
      <c r="D138" s="293"/>
      <c r="E138" s="293"/>
      <c r="F138" s="316" t="s">
        <v>1586</v>
      </c>
      <c r="G138" s="293"/>
      <c r="H138" s="293" t="s">
        <v>1640</v>
      </c>
      <c r="I138" s="293" t="s">
        <v>1618</v>
      </c>
      <c r="J138" s="293"/>
      <c r="K138" s="341"/>
    </row>
    <row r="139" s="1" customFormat="1" ht="15" customHeight="1">
      <c r="B139" s="338"/>
      <c r="C139" s="293" t="s">
        <v>1619</v>
      </c>
      <c r="D139" s="293"/>
      <c r="E139" s="293"/>
      <c r="F139" s="316" t="s">
        <v>1586</v>
      </c>
      <c r="G139" s="293"/>
      <c r="H139" s="293" t="s">
        <v>1641</v>
      </c>
      <c r="I139" s="293" t="s">
        <v>1621</v>
      </c>
      <c r="J139" s="293"/>
      <c r="K139" s="341"/>
    </row>
    <row r="140" s="1" customFormat="1" ht="15" customHeight="1">
      <c r="B140" s="338"/>
      <c r="C140" s="293" t="s">
        <v>1622</v>
      </c>
      <c r="D140" s="293"/>
      <c r="E140" s="293"/>
      <c r="F140" s="316" t="s">
        <v>1586</v>
      </c>
      <c r="G140" s="293"/>
      <c r="H140" s="293" t="s">
        <v>1622</v>
      </c>
      <c r="I140" s="293" t="s">
        <v>1621</v>
      </c>
      <c r="J140" s="293"/>
      <c r="K140" s="341"/>
    </row>
    <row r="141" s="1" customFormat="1" ht="15" customHeight="1">
      <c r="B141" s="338"/>
      <c r="C141" s="293" t="s">
        <v>41</v>
      </c>
      <c r="D141" s="293"/>
      <c r="E141" s="293"/>
      <c r="F141" s="316" t="s">
        <v>1586</v>
      </c>
      <c r="G141" s="293"/>
      <c r="H141" s="293" t="s">
        <v>1642</v>
      </c>
      <c r="I141" s="293" t="s">
        <v>1621</v>
      </c>
      <c r="J141" s="293"/>
      <c r="K141" s="341"/>
    </row>
    <row r="142" s="1" customFormat="1" ht="15" customHeight="1">
      <c r="B142" s="338"/>
      <c r="C142" s="293" t="s">
        <v>1643</v>
      </c>
      <c r="D142" s="293"/>
      <c r="E142" s="293"/>
      <c r="F142" s="316" t="s">
        <v>1586</v>
      </c>
      <c r="G142" s="293"/>
      <c r="H142" s="293" t="s">
        <v>1644</v>
      </c>
      <c r="I142" s="293" t="s">
        <v>1621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1645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1580</v>
      </c>
      <c r="D148" s="308"/>
      <c r="E148" s="308"/>
      <c r="F148" s="308" t="s">
        <v>1581</v>
      </c>
      <c r="G148" s="309"/>
      <c r="H148" s="308" t="s">
        <v>57</v>
      </c>
      <c r="I148" s="308" t="s">
        <v>60</v>
      </c>
      <c r="J148" s="308" t="s">
        <v>1582</v>
      </c>
      <c r="K148" s="307"/>
    </row>
    <row r="149" s="1" customFormat="1" ht="17.25" customHeight="1">
      <c r="B149" s="305"/>
      <c r="C149" s="310" t="s">
        <v>1583</v>
      </c>
      <c r="D149" s="310"/>
      <c r="E149" s="310"/>
      <c r="F149" s="311" t="s">
        <v>1584</v>
      </c>
      <c r="G149" s="312"/>
      <c r="H149" s="310"/>
      <c r="I149" s="310"/>
      <c r="J149" s="310" t="s">
        <v>1585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1589</v>
      </c>
      <c r="D151" s="293"/>
      <c r="E151" s="293"/>
      <c r="F151" s="346" t="s">
        <v>1586</v>
      </c>
      <c r="G151" s="293"/>
      <c r="H151" s="345" t="s">
        <v>1626</v>
      </c>
      <c r="I151" s="345" t="s">
        <v>1588</v>
      </c>
      <c r="J151" s="345">
        <v>120</v>
      </c>
      <c r="K151" s="341"/>
    </row>
    <row r="152" s="1" customFormat="1" ht="15" customHeight="1">
      <c r="B152" s="318"/>
      <c r="C152" s="345" t="s">
        <v>1635</v>
      </c>
      <c r="D152" s="293"/>
      <c r="E152" s="293"/>
      <c r="F152" s="346" t="s">
        <v>1586</v>
      </c>
      <c r="G152" s="293"/>
      <c r="H152" s="345" t="s">
        <v>1646</v>
      </c>
      <c r="I152" s="345" t="s">
        <v>1588</v>
      </c>
      <c r="J152" s="345" t="s">
        <v>1637</v>
      </c>
      <c r="K152" s="341"/>
    </row>
    <row r="153" s="1" customFormat="1" ht="15" customHeight="1">
      <c r="B153" s="318"/>
      <c r="C153" s="345" t="s">
        <v>1534</v>
      </c>
      <c r="D153" s="293"/>
      <c r="E153" s="293"/>
      <c r="F153" s="346" t="s">
        <v>1586</v>
      </c>
      <c r="G153" s="293"/>
      <c r="H153" s="345" t="s">
        <v>1647</v>
      </c>
      <c r="I153" s="345" t="s">
        <v>1588</v>
      </c>
      <c r="J153" s="345" t="s">
        <v>1637</v>
      </c>
      <c r="K153" s="341"/>
    </row>
    <row r="154" s="1" customFormat="1" ht="15" customHeight="1">
      <c r="B154" s="318"/>
      <c r="C154" s="345" t="s">
        <v>1591</v>
      </c>
      <c r="D154" s="293"/>
      <c r="E154" s="293"/>
      <c r="F154" s="346" t="s">
        <v>1592</v>
      </c>
      <c r="G154" s="293"/>
      <c r="H154" s="345" t="s">
        <v>1626</v>
      </c>
      <c r="I154" s="345" t="s">
        <v>1588</v>
      </c>
      <c r="J154" s="345">
        <v>50</v>
      </c>
      <c r="K154" s="341"/>
    </row>
    <row r="155" s="1" customFormat="1" ht="15" customHeight="1">
      <c r="B155" s="318"/>
      <c r="C155" s="345" t="s">
        <v>1594</v>
      </c>
      <c r="D155" s="293"/>
      <c r="E155" s="293"/>
      <c r="F155" s="346" t="s">
        <v>1586</v>
      </c>
      <c r="G155" s="293"/>
      <c r="H155" s="345" t="s">
        <v>1626</v>
      </c>
      <c r="I155" s="345" t="s">
        <v>1596</v>
      </c>
      <c r="J155" s="345"/>
      <c r="K155" s="341"/>
    </row>
    <row r="156" s="1" customFormat="1" ht="15" customHeight="1">
      <c r="B156" s="318"/>
      <c r="C156" s="345" t="s">
        <v>1605</v>
      </c>
      <c r="D156" s="293"/>
      <c r="E156" s="293"/>
      <c r="F156" s="346" t="s">
        <v>1592</v>
      </c>
      <c r="G156" s="293"/>
      <c r="H156" s="345" t="s">
        <v>1626</v>
      </c>
      <c r="I156" s="345" t="s">
        <v>1588</v>
      </c>
      <c r="J156" s="345">
        <v>50</v>
      </c>
      <c r="K156" s="341"/>
    </row>
    <row r="157" s="1" customFormat="1" ht="15" customHeight="1">
      <c r="B157" s="318"/>
      <c r="C157" s="345" t="s">
        <v>1613</v>
      </c>
      <c r="D157" s="293"/>
      <c r="E157" s="293"/>
      <c r="F157" s="346" t="s">
        <v>1592</v>
      </c>
      <c r="G157" s="293"/>
      <c r="H157" s="345" t="s">
        <v>1626</v>
      </c>
      <c r="I157" s="345" t="s">
        <v>1588</v>
      </c>
      <c r="J157" s="345">
        <v>50</v>
      </c>
      <c r="K157" s="341"/>
    </row>
    <row r="158" s="1" customFormat="1" ht="15" customHeight="1">
      <c r="B158" s="318"/>
      <c r="C158" s="345" t="s">
        <v>1611</v>
      </c>
      <c r="D158" s="293"/>
      <c r="E158" s="293"/>
      <c r="F158" s="346" t="s">
        <v>1592</v>
      </c>
      <c r="G158" s="293"/>
      <c r="H158" s="345" t="s">
        <v>1626</v>
      </c>
      <c r="I158" s="345" t="s">
        <v>1588</v>
      </c>
      <c r="J158" s="345">
        <v>50</v>
      </c>
      <c r="K158" s="341"/>
    </row>
    <row r="159" s="1" customFormat="1" ht="15" customHeight="1">
      <c r="B159" s="318"/>
      <c r="C159" s="345" t="s">
        <v>108</v>
      </c>
      <c r="D159" s="293"/>
      <c r="E159" s="293"/>
      <c r="F159" s="346" t="s">
        <v>1586</v>
      </c>
      <c r="G159" s="293"/>
      <c r="H159" s="345" t="s">
        <v>1648</v>
      </c>
      <c r="I159" s="345" t="s">
        <v>1588</v>
      </c>
      <c r="J159" s="345" t="s">
        <v>1649</v>
      </c>
      <c r="K159" s="341"/>
    </row>
    <row r="160" s="1" customFormat="1" ht="15" customHeight="1">
      <c r="B160" s="318"/>
      <c r="C160" s="345" t="s">
        <v>1650</v>
      </c>
      <c r="D160" s="293"/>
      <c r="E160" s="293"/>
      <c r="F160" s="346" t="s">
        <v>1586</v>
      </c>
      <c r="G160" s="293"/>
      <c r="H160" s="345" t="s">
        <v>1651</v>
      </c>
      <c r="I160" s="345" t="s">
        <v>1621</v>
      </c>
      <c r="J160" s="345"/>
      <c r="K160" s="341"/>
    </row>
    <row r="161" s="1" customFormat="1" ht="15" customHeight="1">
      <c r="B161" s="347"/>
      <c r="C161" s="348"/>
      <c r="D161" s="348"/>
      <c r="E161" s="348"/>
      <c r="F161" s="348"/>
      <c r="G161" s="348"/>
      <c r="H161" s="348"/>
      <c r="I161" s="348"/>
      <c r="J161" s="348"/>
      <c r="K161" s="349"/>
    </row>
    <row r="162" s="1" customFormat="1" ht="18.75" customHeight="1">
      <c r="B162" s="329"/>
      <c r="C162" s="339"/>
      <c r="D162" s="339"/>
      <c r="E162" s="339"/>
      <c r="F162" s="350"/>
      <c r="G162" s="339"/>
      <c r="H162" s="339"/>
      <c r="I162" s="339"/>
      <c r="J162" s="339"/>
      <c r="K162" s="329"/>
    </row>
    <row r="163" s="1" customFormat="1" ht="18.75" customHeight="1">
      <c r="B163" s="329"/>
      <c r="C163" s="339"/>
      <c r="D163" s="339"/>
      <c r="E163" s="339"/>
      <c r="F163" s="350"/>
      <c r="G163" s="339"/>
      <c r="H163" s="339"/>
      <c r="I163" s="339"/>
      <c r="J163" s="339"/>
      <c r="K163" s="329"/>
    </row>
    <row r="164" s="1" customFormat="1" ht="18.75" customHeight="1">
      <c r="B164" s="329"/>
      <c r="C164" s="339"/>
      <c r="D164" s="339"/>
      <c r="E164" s="339"/>
      <c r="F164" s="350"/>
      <c r="G164" s="339"/>
      <c r="H164" s="339"/>
      <c r="I164" s="339"/>
      <c r="J164" s="339"/>
      <c r="K164" s="329"/>
    </row>
    <row r="165" s="1" customFormat="1" ht="18.75" customHeight="1">
      <c r="B165" s="329"/>
      <c r="C165" s="339"/>
      <c r="D165" s="339"/>
      <c r="E165" s="339"/>
      <c r="F165" s="350"/>
      <c r="G165" s="339"/>
      <c r="H165" s="339"/>
      <c r="I165" s="339"/>
      <c r="J165" s="339"/>
      <c r="K165" s="329"/>
    </row>
    <row r="166" s="1" customFormat="1" ht="18.75" customHeight="1">
      <c r="B166" s="329"/>
      <c r="C166" s="339"/>
      <c r="D166" s="339"/>
      <c r="E166" s="339"/>
      <c r="F166" s="350"/>
      <c r="G166" s="339"/>
      <c r="H166" s="339"/>
      <c r="I166" s="339"/>
      <c r="J166" s="339"/>
      <c r="K166" s="329"/>
    </row>
    <row r="167" s="1" customFormat="1" ht="18.75" customHeight="1">
      <c r="B167" s="329"/>
      <c r="C167" s="339"/>
      <c r="D167" s="339"/>
      <c r="E167" s="339"/>
      <c r="F167" s="350"/>
      <c r="G167" s="339"/>
      <c r="H167" s="339"/>
      <c r="I167" s="339"/>
      <c r="J167" s="339"/>
      <c r="K167" s="329"/>
    </row>
    <row r="168" s="1" customFormat="1" ht="18.75" customHeight="1">
      <c r="B168" s="329"/>
      <c r="C168" s="339"/>
      <c r="D168" s="339"/>
      <c r="E168" s="339"/>
      <c r="F168" s="350"/>
      <c r="G168" s="339"/>
      <c r="H168" s="339"/>
      <c r="I168" s="339"/>
      <c r="J168" s="339"/>
      <c r="K168" s="329"/>
    </row>
    <row r="169" s="1" customFormat="1" ht="18.75" customHeight="1"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</row>
    <row r="170" s="1" customFormat="1" ht="7.5" customHeight="1">
      <c r="B170" s="280"/>
      <c r="C170" s="281"/>
      <c r="D170" s="281"/>
      <c r="E170" s="281"/>
      <c r="F170" s="281"/>
      <c r="G170" s="281"/>
      <c r="H170" s="281"/>
      <c r="I170" s="281"/>
      <c r="J170" s="281"/>
      <c r="K170" s="282"/>
    </row>
    <row r="171" s="1" customFormat="1" ht="45" customHeight="1">
      <c r="B171" s="283"/>
      <c r="C171" s="284" t="s">
        <v>1652</v>
      </c>
      <c r="D171" s="284"/>
      <c r="E171" s="284"/>
      <c r="F171" s="284"/>
      <c r="G171" s="284"/>
      <c r="H171" s="284"/>
      <c r="I171" s="284"/>
      <c r="J171" s="284"/>
      <c r="K171" s="285"/>
    </row>
    <row r="172" s="1" customFormat="1" ht="17.25" customHeight="1">
      <c r="B172" s="283"/>
      <c r="C172" s="308" t="s">
        <v>1580</v>
      </c>
      <c r="D172" s="308"/>
      <c r="E172" s="308"/>
      <c r="F172" s="308" t="s">
        <v>1581</v>
      </c>
      <c r="G172" s="351"/>
      <c r="H172" s="352" t="s">
        <v>57</v>
      </c>
      <c r="I172" s="352" t="s">
        <v>60</v>
      </c>
      <c r="J172" s="308" t="s">
        <v>1582</v>
      </c>
      <c r="K172" s="285"/>
    </row>
    <row r="173" s="1" customFormat="1" ht="17.25" customHeight="1">
      <c r="B173" s="286"/>
      <c r="C173" s="310" t="s">
        <v>1583</v>
      </c>
      <c r="D173" s="310"/>
      <c r="E173" s="310"/>
      <c r="F173" s="311" t="s">
        <v>1584</v>
      </c>
      <c r="G173" s="353"/>
      <c r="H173" s="354"/>
      <c r="I173" s="354"/>
      <c r="J173" s="310" t="s">
        <v>1585</v>
      </c>
      <c r="K173" s="288"/>
    </row>
    <row r="174" s="1" customFormat="1" ht="5.25" customHeight="1">
      <c r="B174" s="318"/>
      <c r="C174" s="313"/>
      <c r="D174" s="313"/>
      <c r="E174" s="313"/>
      <c r="F174" s="313"/>
      <c r="G174" s="314"/>
      <c r="H174" s="313"/>
      <c r="I174" s="313"/>
      <c r="J174" s="313"/>
      <c r="K174" s="341"/>
    </row>
    <row r="175" s="1" customFormat="1" ht="15" customHeight="1">
      <c r="B175" s="318"/>
      <c r="C175" s="293" t="s">
        <v>1589</v>
      </c>
      <c r="D175" s="293"/>
      <c r="E175" s="293"/>
      <c r="F175" s="316" t="s">
        <v>1586</v>
      </c>
      <c r="G175" s="293"/>
      <c r="H175" s="293" t="s">
        <v>1626</v>
      </c>
      <c r="I175" s="293" t="s">
        <v>1588</v>
      </c>
      <c r="J175" s="293">
        <v>120</v>
      </c>
      <c r="K175" s="341"/>
    </row>
    <row r="176" s="1" customFormat="1" ht="15" customHeight="1">
      <c r="B176" s="318"/>
      <c r="C176" s="293" t="s">
        <v>1635</v>
      </c>
      <c r="D176" s="293"/>
      <c r="E176" s="293"/>
      <c r="F176" s="316" t="s">
        <v>1586</v>
      </c>
      <c r="G176" s="293"/>
      <c r="H176" s="293" t="s">
        <v>1636</v>
      </c>
      <c r="I176" s="293" t="s">
        <v>1588</v>
      </c>
      <c r="J176" s="293" t="s">
        <v>1637</v>
      </c>
      <c r="K176" s="341"/>
    </row>
    <row r="177" s="1" customFormat="1" ht="15" customHeight="1">
      <c r="B177" s="318"/>
      <c r="C177" s="293" t="s">
        <v>1534</v>
      </c>
      <c r="D177" s="293"/>
      <c r="E177" s="293"/>
      <c r="F177" s="316" t="s">
        <v>1586</v>
      </c>
      <c r="G177" s="293"/>
      <c r="H177" s="293" t="s">
        <v>1653</v>
      </c>
      <c r="I177" s="293" t="s">
        <v>1588</v>
      </c>
      <c r="J177" s="293" t="s">
        <v>1637</v>
      </c>
      <c r="K177" s="341"/>
    </row>
    <row r="178" s="1" customFormat="1" ht="15" customHeight="1">
      <c r="B178" s="318"/>
      <c r="C178" s="293" t="s">
        <v>1591</v>
      </c>
      <c r="D178" s="293"/>
      <c r="E178" s="293"/>
      <c r="F178" s="316" t="s">
        <v>1592</v>
      </c>
      <c r="G178" s="293"/>
      <c r="H178" s="293" t="s">
        <v>1653</v>
      </c>
      <c r="I178" s="293" t="s">
        <v>1588</v>
      </c>
      <c r="J178" s="293">
        <v>50</v>
      </c>
      <c r="K178" s="341"/>
    </row>
    <row r="179" s="1" customFormat="1" ht="15" customHeight="1">
      <c r="B179" s="318"/>
      <c r="C179" s="293" t="s">
        <v>1594</v>
      </c>
      <c r="D179" s="293"/>
      <c r="E179" s="293"/>
      <c r="F179" s="316" t="s">
        <v>1586</v>
      </c>
      <c r="G179" s="293"/>
      <c r="H179" s="293" t="s">
        <v>1653</v>
      </c>
      <c r="I179" s="293" t="s">
        <v>1596</v>
      </c>
      <c r="J179" s="293"/>
      <c r="K179" s="341"/>
    </row>
    <row r="180" s="1" customFormat="1" ht="15" customHeight="1">
      <c r="B180" s="318"/>
      <c r="C180" s="293" t="s">
        <v>1605</v>
      </c>
      <c r="D180" s="293"/>
      <c r="E180" s="293"/>
      <c r="F180" s="316" t="s">
        <v>1592</v>
      </c>
      <c r="G180" s="293"/>
      <c r="H180" s="293" t="s">
        <v>1653</v>
      </c>
      <c r="I180" s="293" t="s">
        <v>1588</v>
      </c>
      <c r="J180" s="293">
        <v>50</v>
      </c>
      <c r="K180" s="341"/>
    </row>
    <row r="181" s="1" customFormat="1" ht="15" customHeight="1">
      <c r="B181" s="318"/>
      <c r="C181" s="293" t="s">
        <v>1613</v>
      </c>
      <c r="D181" s="293"/>
      <c r="E181" s="293"/>
      <c r="F181" s="316" t="s">
        <v>1592</v>
      </c>
      <c r="G181" s="293"/>
      <c r="H181" s="293" t="s">
        <v>1653</v>
      </c>
      <c r="I181" s="293" t="s">
        <v>1588</v>
      </c>
      <c r="J181" s="293">
        <v>50</v>
      </c>
      <c r="K181" s="341"/>
    </row>
    <row r="182" s="1" customFormat="1" ht="15" customHeight="1">
      <c r="B182" s="318"/>
      <c r="C182" s="293" t="s">
        <v>1611</v>
      </c>
      <c r="D182" s="293"/>
      <c r="E182" s="293"/>
      <c r="F182" s="316" t="s">
        <v>1592</v>
      </c>
      <c r="G182" s="293"/>
      <c r="H182" s="293" t="s">
        <v>1653</v>
      </c>
      <c r="I182" s="293" t="s">
        <v>1588</v>
      </c>
      <c r="J182" s="293">
        <v>50</v>
      </c>
      <c r="K182" s="341"/>
    </row>
    <row r="183" s="1" customFormat="1" ht="15" customHeight="1">
      <c r="B183" s="318"/>
      <c r="C183" s="293" t="s">
        <v>118</v>
      </c>
      <c r="D183" s="293"/>
      <c r="E183" s="293"/>
      <c r="F183" s="316" t="s">
        <v>1586</v>
      </c>
      <c r="G183" s="293"/>
      <c r="H183" s="293" t="s">
        <v>1654</v>
      </c>
      <c r="I183" s="293" t="s">
        <v>1655</v>
      </c>
      <c r="J183" s="293"/>
      <c r="K183" s="341"/>
    </row>
    <row r="184" s="1" customFormat="1" ht="15" customHeight="1">
      <c r="B184" s="318"/>
      <c r="C184" s="293" t="s">
        <v>60</v>
      </c>
      <c r="D184" s="293"/>
      <c r="E184" s="293"/>
      <c r="F184" s="316" t="s">
        <v>1586</v>
      </c>
      <c r="G184" s="293"/>
      <c r="H184" s="293" t="s">
        <v>1656</v>
      </c>
      <c r="I184" s="293" t="s">
        <v>1657</v>
      </c>
      <c r="J184" s="293">
        <v>1</v>
      </c>
      <c r="K184" s="341"/>
    </row>
    <row r="185" s="1" customFormat="1" ht="15" customHeight="1">
      <c r="B185" s="318"/>
      <c r="C185" s="293" t="s">
        <v>56</v>
      </c>
      <c r="D185" s="293"/>
      <c r="E185" s="293"/>
      <c r="F185" s="316" t="s">
        <v>1586</v>
      </c>
      <c r="G185" s="293"/>
      <c r="H185" s="293" t="s">
        <v>1658</v>
      </c>
      <c r="I185" s="293" t="s">
        <v>1588</v>
      </c>
      <c r="J185" s="293">
        <v>20</v>
      </c>
      <c r="K185" s="341"/>
    </row>
    <row r="186" s="1" customFormat="1" ht="15" customHeight="1">
      <c r="B186" s="318"/>
      <c r="C186" s="293" t="s">
        <v>57</v>
      </c>
      <c r="D186" s="293"/>
      <c r="E186" s="293"/>
      <c r="F186" s="316" t="s">
        <v>1586</v>
      </c>
      <c r="G186" s="293"/>
      <c r="H186" s="293" t="s">
        <v>1659</v>
      </c>
      <c r="I186" s="293" t="s">
        <v>1588</v>
      </c>
      <c r="J186" s="293">
        <v>255</v>
      </c>
      <c r="K186" s="341"/>
    </row>
    <row r="187" s="1" customFormat="1" ht="15" customHeight="1">
      <c r="B187" s="318"/>
      <c r="C187" s="293" t="s">
        <v>119</v>
      </c>
      <c r="D187" s="293"/>
      <c r="E187" s="293"/>
      <c r="F187" s="316" t="s">
        <v>1586</v>
      </c>
      <c r="G187" s="293"/>
      <c r="H187" s="293" t="s">
        <v>1550</v>
      </c>
      <c r="I187" s="293" t="s">
        <v>1588</v>
      </c>
      <c r="J187" s="293">
        <v>10</v>
      </c>
      <c r="K187" s="341"/>
    </row>
    <row r="188" s="1" customFormat="1" ht="15" customHeight="1">
      <c r="B188" s="318"/>
      <c r="C188" s="293" t="s">
        <v>120</v>
      </c>
      <c r="D188" s="293"/>
      <c r="E188" s="293"/>
      <c r="F188" s="316" t="s">
        <v>1586</v>
      </c>
      <c r="G188" s="293"/>
      <c r="H188" s="293" t="s">
        <v>1660</v>
      </c>
      <c r="I188" s="293" t="s">
        <v>1621</v>
      </c>
      <c r="J188" s="293"/>
      <c r="K188" s="341"/>
    </row>
    <row r="189" s="1" customFormat="1" ht="15" customHeight="1">
      <c r="B189" s="318"/>
      <c r="C189" s="293" t="s">
        <v>1661</v>
      </c>
      <c r="D189" s="293"/>
      <c r="E189" s="293"/>
      <c r="F189" s="316" t="s">
        <v>1586</v>
      </c>
      <c r="G189" s="293"/>
      <c r="H189" s="293" t="s">
        <v>1662</v>
      </c>
      <c r="I189" s="293" t="s">
        <v>1621</v>
      </c>
      <c r="J189" s="293"/>
      <c r="K189" s="341"/>
    </row>
    <row r="190" s="1" customFormat="1" ht="15" customHeight="1">
      <c r="B190" s="318"/>
      <c r="C190" s="293" t="s">
        <v>1650</v>
      </c>
      <c r="D190" s="293"/>
      <c r="E190" s="293"/>
      <c r="F190" s="316" t="s">
        <v>1586</v>
      </c>
      <c r="G190" s="293"/>
      <c r="H190" s="293" t="s">
        <v>1663</v>
      </c>
      <c r="I190" s="293" t="s">
        <v>1621</v>
      </c>
      <c r="J190" s="293"/>
      <c r="K190" s="341"/>
    </row>
    <row r="191" s="1" customFormat="1" ht="15" customHeight="1">
      <c r="B191" s="318"/>
      <c r="C191" s="293" t="s">
        <v>122</v>
      </c>
      <c r="D191" s="293"/>
      <c r="E191" s="293"/>
      <c r="F191" s="316" t="s">
        <v>1592</v>
      </c>
      <c r="G191" s="293"/>
      <c r="H191" s="293" t="s">
        <v>1664</v>
      </c>
      <c r="I191" s="293" t="s">
        <v>1588</v>
      </c>
      <c r="J191" s="293">
        <v>50</v>
      </c>
      <c r="K191" s="341"/>
    </row>
    <row r="192" s="1" customFormat="1" ht="15" customHeight="1">
      <c r="B192" s="318"/>
      <c r="C192" s="293" t="s">
        <v>1665</v>
      </c>
      <c r="D192" s="293"/>
      <c r="E192" s="293"/>
      <c r="F192" s="316" t="s">
        <v>1592</v>
      </c>
      <c r="G192" s="293"/>
      <c r="H192" s="293" t="s">
        <v>1666</v>
      </c>
      <c r="I192" s="293" t="s">
        <v>1667</v>
      </c>
      <c r="J192" s="293"/>
      <c r="K192" s="341"/>
    </row>
    <row r="193" s="1" customFormat="1" ht="15" customHeight="1">
      <c r="B193" s="318"/>
      <c r="C193" s="293" t="s">
        <v>1668</v>
      </c>
      <c r="D193" s="293"/>
      <c r="E193" s="293"/>
      <c r="F193" s="316" t="s">
        <v>1592</v>
      </c>
      <c r="G193" s="293"/>
      <c r="H193" s="293" t="s">
        <v>1669</v>
      </c>
      <c r="I193" s="293" t="s">
        <v>1667</v>
      </c>
      <c r="J193" s="293"/>
      <c r="K193" s="341"/>
    </row>
    <row r="194" s="1" customFormat="1" ht="15" customHeight="1">
      <c r="B194" s="318"/>
      <c r="C194" s="293" t="s">
        <v>1670</v>
      </c>
      <c r="D194" s="293"/>
      <c r="E194" s="293"/>
      <c r="F194" s="316" t="s">
        <v>1592</v>
      </c>
      <c r="G194" s="293"/>
      <c r="H194" s="293" t="s">
        <v>1671</v>
      </c>
      <c r="I194" s="293" t="s">
        <v>1667</v>
      </c>
      <c r="J194" s="293"/>
      <c r="K194" s="341"/>
    </row>
    <row r="195" s="1" customFormat="1" ht="15" customHeight="1">
      <c r="B195" s="318"/>
      <c r="C195" s="355" t="s">
        <v>1672</v>
      </c>
      <c r="D195" s="293"/>
      <c r="E195" s="293"/>
      <c r="F195" s="316" t="s">
        <v>1592</v>
      </c>
      <c r="G195" s="293"/>
      <c r="H195" s="293" t="s">
        <v>1673</v>
      </c>
      <c r="I195" s="293" t="s">
        <v>1674</v>
      </c>
      <c r="J195" s="356" t="s">
        <v>1675</v>
      </c>
      <c r="K195" s="341"/>
    </row>
    <row r="196" s="17" customFormat="1" ht="15" customHeight="1">
      <c r="B196" s="357"/>
      <c r="C196" s="358" t="s">
        <v>1676</v>
      </c>
      <c r="D196" s="359"/>
      <c r="E196" s="359"/>
      <c r="F196" s="360" t="s">
        <v>1592</v>
      </c>
      <c r="G196" s="359"/>
      <c r="H196" s="359" t="s">
        <v>1677</v>
      </c>
      <c r="I196" s="359" t="s">
        <v>1674</v>
      </c>
      <c r="J196" s="361" t="s">
        <v>1675</v>
      </c>
      <c r="K196" s="362"/>
    </row>
    <row r="197" s="1" customFormat="1" ht="15" customHeight="1">
      <c r="B197" s="318"/>
      <c r="C197" s="355" t="s">
        <v>45</v>
      </c>
      <c r="D197" s="293"/>
      <c r="E197" s="293"/>
      <c r="F197" s="316" t="s">
        <v>1586</v>
      </c>
      <c r="G197" s="293"/>
      <c r="H197" s="290" t="s">
        <v>1678</v>
      </c>
      <c r="I197" s="293" t="s">
        <v>1679</v>
      </c>
      <c r="J197" s="293"/>
      <c r="K197" s="341"/>
    </row>
    <row r="198" s="1" customFormat="1" ht="15" customHeight="1">
      <c r="B198" s="318"/>
      <c r="C198" s="355" t="s">
        <v>1680</v>
      </c>
      <c r="D198" s="293"/>
      <c r="E198" s="293"/>
      <c r="F198" s="316" t="s">
        <v>1586</v>
      </c>
      <c r="G198" s="293"/>
      <c r="H198" s="293" t="s">
        <v>1681</v>
      </c>
      <c r="I198" s="293" t="s">
        <v>1621</v>
      </c>
      <c r="J198" s="293"/>
      <c r="K198" s="341"/>
    </row>
    <row r="199" s="1" customFormat="1" ht="15" customHeight="1">
      <c r="B199" s="318"/>
      <c r="C199" s="355" t="s">
        <v>1682</v>
      </c>
      <c r="D199" s="293"/>
      <c r="E199" s="293"/>
      <c r="F199" s="316" t="s">
        <v>1586</v>
      </c>
      <c r="G199" s="293"/>
      <c r="H199" s="293" t="s">
        <v>1683</v>
      </c>
      <c r="I199" s="293" t="s">
        <v>1621</v>
      </c>
      <c r="J199" s="293"/>
      <c r="K199" s="341"/>
    </row>
    <row r="200" s="1" customFormat="1" ht="15" customHeight="1">
      <c r="B200" s="318"/>
      <c r="C200" s="355" t="s">
        <v>1684</v>
      </c>
      <c r="D200" s="293"/>
      <c r="E200" s="293"/>
      <c r="F200" s="316" t="s">
        <v>1592</v>
      </c>
      <c r="G200" s="293"/>
      <c r="H200" s="293" t="s">
        <v>1685</v>
      </c>
      <c r="I200" s="293" t="s">
        <v>1621</v>
      </c>
      <c r="J200" s="293"/>
      <c r="K200" s="341"/>
    </row>
    <row r="201" s="1" customFormat="1" ht="15" customHeight="1">
      <c r="B201" s="347"/>
      <c r="C201" s="363"/>
      <c r="D201" s="348"/>
      <c r="E201" s="348"/>
      <c r="F201" s="348"/>
      <c r="G201" s="348"/>
      <c r="H201" s="348"/>
      <c r="I201" s="348"/>
      <c r="J201" s="348"/>
      <c r="K201" s="349"/>
    </row>
    <row r="202" s="1" customFormat="1" ht="18.75" customHeight="1">
      <c r="B202" s="329"/>
      <c r="C202" s="339"/>
      <c r="D202" s="339"/>
      <c r="E202" s="339"/>
      <c r="F202" s="350"/>
      <c r="G202" s="339"/>
      <c r="H202" s="339"/>
      <c r="I202" s="339"/>
      <c r="J202" s="339"/>
      <c r="K202" s="329"/>
    </row>
    <row r="203" s="1" customFormat="1" ht="18.75" customHeight="1"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</row>
    <row r="204" s="1" customFormat="1" ht="13.5">
      <c r="B204" s="280"/>
      <c r="C204" s="281"/>
      <c r="D204" s="281"/>
      <c r="E204" s="281"/>
      <c r="F204" s="281"/>
      <c r="G204" s="281"/>
      <c r="H204" s="281"/>
      <c r="I204" s="281"/>
      <c r="J204" s="281"/>
      <c r="K204" s="282"/>
    </row>
    <row r="205" s="1" customFormat="1" ht="21" customHeight="1">
      <c r="B205" s="283"/>
      <c r="C205" s="284" t="s">
        <v>1686</v>
      </c>
      <c r="D205" s="284"/>
      <c r="E205" s="284"/>
      <c r="F205" s="284"/>
      <c r="G205" s="284"/>
      <c r="H205" s="284"/>
      <c r="I205" s="284"/>
      <c r="J205" s="284"/>
      <c r="K205" s="285"/>
    </row>
    <row r="206" s="1" customFormat="1" ht="25.5" customHeight="1">
      <c r="B206" s="283"/>
      <c r="C206" s="364" t="s">
        <v>1687</v>
      </c>
      <c r="D206" s="364"/>
      <c r="E206" s="364"/>
      <c r="F206" s="364" t="s">
        <v>1688</v>
      </c>
      <c r="G206" s="365"/>
      <c r="H206" s="364" t="s">
        <v>1689</v>
      </c>
      <c r="I206" s="364"/>
      <c r="J206" s="364"/>
      <c r="K206" s="285"/>
    </row>
    <row r="207" s="1" customFormat="1" ht="5.25" customHeight="1">
      <c r="B207" s="318"/>
      <c r="C207" s="313"/>
      <c r="D207" s="313"/>
      <c r="E207" s="313"/>
      <c r="F207" s="313"/>
      <c r="G207" s="339"/>
      <c r="H207" s="313"/>
      <c r="I207" s="313"/>
      <c r="J207" s="313"/>
      <c r="K207" s="341"/>
    </row>
    <row r="208" s="1" customFormat="1" ht="15" customHeight="1">
      <c r="B208" s="318"/>
      <c r="C208" s="293" t="s">
        <v>1679</v>
      </c>
      <c r="D208" s="293"/>
      <c r="E208" s="293"/>
      <c r="F208" s="316" t="s">
        <v>46</v>
      </c>
      <c r="G208" s="293"/>
      <c r="H208" s="293" t="s">
        <v>1690</v>
      </c>
      <c r="I208" s="293"/>
      <c r="J208" s="293"/>
      <c r="K208" s="341"/>
    </row>
    <row r="209" s="1" customFormat="1" ht="15" customHeight="1">
      <c r="B209" s="318"/>
      <c r="C209" s="293"/>
      <c r="D209" s="293"/>
      <c r="E209" s="293"/>
      <c r="F209" s="316" t="s">
        <v>47</v>
      </c>
      <c r="G209" s="293"/>
      <c r="H209" s="293" t="s">
        <v>1691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50</v>
      </c>
      <c r="G210" s="293"/>
      <c r="H210" s="293" t="s">
        <v>1692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48</v>
      </c>
      <c r="G211" s="293"/>
      <c r="H211" s="293" t="s">
        <v>1693</v>
      </c>
      <c r="I211" s="293"/>
      <c r="J211" s="293"/>
      <c r="K211" s="341"/>
    </row>
    <row r="212" s="1" customFormat="1" ht="15" customHeight="1">
      <c r="B212" s="318"/>
      <c r="C212" s="293"/>
      <c r="D212" s="293"/>
      <c r="E212" s="293"/>
      <c r="F212" s="316" t="s">
        <v>49</v>
      </c>
      <c r="G212" s="293"/>
      <c r="H212" s="293" t="s">
        <v>1694</v>
      </c>
      <c r="I212" s="293"/>
      <c r="J212" s="293"/>
      <c r="K212" s="341"/>
    </row>
    <row r="213" s="1" customFormat="1" ht="15" customHeight="1">
      <c r="B213" s="318"/>
      <c r="C213" s="293"/>
      <c r="D213" s="293"/>
      <c r="E213" s="293"/>
      <c r="F213" s="316"/>
      <c r="G213" s="293"/>
      <c r="H213" s="293"/>
      <c r="I213" s="293"/>
      <c r="J213" s="293"/>
      <c r="K213" s="341"/>
    </row>
    <row r="214" s="1" customFormat="1" ht="15" customHeight="1">
      <c r="B214" s="318"/>
      <c r="C214" s="293" t="s">
        <v>1633</v>
      </c>
      <c r="D214" s="293"/>
      <c r="E214" s="293"/>
      <c r="F214" s="316" t="s">
        <v>82</v>
      </c>
      <c r="G214" s="293"/>
      <c r="H214" s="293" t="s">
        <v>1695</v>
      </c>
      <c r="I214" s="293"/>
      <c r="J214" s="293"/>
      <c r="K214" s="341"/>
    </row>
    <row r="215" s="1" customFormat="1" ht="15" customHeight="1">
      <c r="B215" s="318"/>
      <c r="C215" s="293"/>
      <c r="D215" s="293"/>
      <c r="E215" s="293"/>
      <c r="F215" s="316" t="s">
        <v>1529</v>
      </c>
      <c r="G215" s="293"/>
      <c r="H215" s="293" t="s">
        <v>1530</v>
      </c>
      <c r="I215" s="293"/>
      <c r="J215" s="293"/>
      <c r="K215" s="341"/>
    </row>
    <row r="216" s="1" customFormat="1" ht="15" customHeight="1">
      <c r="B216" s="318"/>
      <c r="C216" s="293"/>
      <c r="D216" s="293"/>
      <c r="E216" s="293"/>
      <c r="F216" s="316" t="s">
        <v>1527</v>
      </c>
      <c r="G216" s="293"/>
      <c r="H216" s="293" t="s">
        <v>1696</v>
      </c>
      <c r="I216" s="293"/>
      <c r="J216" s="293"/>
      <c r="K216" s="341"/>
    </row>
    <row r="217" s="1" customFormat="1" ht="15" customHeight="1">
      <c r="B217" s="366"/>
      <c r="C217" s="293"/>
      <c r="D217" s="293"/>
      <c r="E217" s="293"/>
      <c r="F217" s="316" t="s">
        <v>1531</v>
      </c>
      <c r="G217" s="355"/>
      <c r="H217" s="345" t="s">
        <v>81</v>
      </c>
      <c r="I217" s="345"/>
      <c r="J217" s="345"/>
      <c r="K217" s="367"/>
    </row>
    <row r="218" s="1" customFormat="1" ht="15" customHeight="1">
      <c r="B218" s="366"/>
      <c r="C218" s="293"/>
      <c r="D218" s="293"/>
      <c r="E218" s="293"/>
      <c r="F218" s="316" t="s">
        <v>1532</v>
      </c>
      <c r="G218" s="355"/>
      <c r="H218" s="345" t="s">
        <v>1360</v>
      </c>
      <c r="I218" s="345"/>
      <c r="J218" s="345"/>
      <c r="K218" s="367"/>
    </row>
    <row r="219" s="1" customFormat="1" ht="15" customHeight="1">
      <c r="B219" s="366"/>
      <c r="C219" s="293"/>
      <c r="D219" s="293"/>
      <c r="E219" s="293"/>
      <c r="F219" s="316"/>
      <c r="G219" s="355"/>
      <c r="H219" s="345"/>
      <c r="I219" s="345"/>
      <c r="J219" s="345"/>
      <c r="K219" s="367"/>
    </row>
    <row r="220" s="1" customFormat="1" ht="15" customHeight="1">
      <c r="B220" s="366"/>
      <c r="C220" s="293" t="s">
        <v>1657</v>
      </c>
      <c r="D220" s="293"/>
      <c r="E220" s="293"/>
      <c r="F220" s="316">
        <v>1</v>
      </c>
      <c r="G220" s="355"/>
      <c r="H220" s="345" t="s">
        <v>1697</v>
      </c>
      <c r="I220" s="345"/>
      <c r="J220" s="345"/>
      <c r="K220" s="367"/>
    </row>
    <row r="221" s="1" customFormat="1" ht="15" customHeight="1">
      <c r="B221" s="366"/>
      <c r="C221" s="293"/>
      <c r="D221" s="293"/>
      <c r="E221" s="293"/>
      <c r="F221" s="316">
        <v>2</v>
      </c>
      <c r="G221" s="355"/>
      <c r="H221" s="345" t="s">
        <v>1698</v>
      </c>
      <c r="I221" s="345"/>
      <c r="J221" s="345"/>
      <c r="K221" s="367"/>
    </row>
    <row r="222" s="1" customFormat="1" ht="15" customHeight="1">
      <c r="B222" s="366"/>
      <c r="C222" s="293"/>
      <c r="D222" s="293"/>
      <c r="E222" s="293"/>
      <c r="F222" s="316">
        <v>3</v>
      </c>
      <c r="G222" s="355"/>
      <c r="H222" s="345" t="s">
        <v>1699</v>
      </c>
      <c r="I222" s="345"/>
      <c r="J222" s="345"/>
      <c r="K222" s="367"/>
    </row>
    <row r="223" s="1" customFormat="1" ht="15" customHeight="1">
      <c r="B223" s="366"/>
      <c r="C223" s="293"/>
      <c r="D223" s="293"/>
      <c r="E223" s="293"/>
      <c r="F223" s="316">
        <v>4</v>
      </c>
      <c r="G223" s="355"/>
      <c r="H223" s="345" t="s">
        <v>1700</v>
      </c>
      <c r="I223" s="345"/>
      <c r="J223" s="345"/>
      <c r="K223" s="367"/>
    </row>
    <row r="224" s="1" customFormat="1" ht="12.75" customHeight="1">
      <c r="B224" s="368"/>
      <c r="C224" s="369"/>
      <c r="D224" s="369"/>
      <c r="E224" s="369"/>
      <c r="F224" s="369"/>
      <c r="G224" s="369"/>
      <c r="H224" s="369"/>
      <c r="I224" s="369"/>
      <c r="J224" s="369"/>
      <c r="K224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2024-10-25T06:15:45Z</dcterms:created>
  <dcterms:modified xsi:type="dcterms:W3CDTF">2024-10-25T06:15:53Z</dcterms:modified>
</cp:coreProperties>
</file>