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W:\2023\2023047_Rekonstrukce střech č.p. 662 a 663, Šluknov\4_Rozpočet\"/>
    </mc:Choice>
  </mc:AlternateContent>
  <bookViews>
    <workbookView xWindow="0" yWindow="0" windowWidth="0" windowHeight="0"/>
  </bookViews>
  <sheets>
    <sheet name="Rekapitulace stavby" sheetId="1" r:id="rId1"/>
    <sheet name="SO 01 - Výměna střešní kr..." sheetId="2" r:id="rId2"/>
    <sheet name="SO 01.1 - NN - na bytovém..." sheetId="3" r:id="rId3"/>
    <sheet name="SO 02 - Výměna střešní kr..." sheetId="4" r:id="rId4"/>
    <sheet name="SO 02.2 - NN - na bytovém...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'SO 01 - Výměna střešní kr...'!$C$97:$K$565</definedName>
    <definedName name="_xlnm.Print_Area" localSheetId="1">'SO 01 - Výměna střešní kr...'!$C$4:$J$39,'SO 01 - Výměna střešní kr...'!$C$45:$J$79,'SO 01 - Výměna střešní kr...'!$C$85:$K$565</definedName>
    <definedName name="_xlnm.Print_Titles" localSheetId="1">'SO 01 - Výměna střešní kr...'!$97:$97</definedName>
    <definedName name="_xlnm._FilterDatabase" localSheetId="2" hidden="1">'SO 01.1 - NN - na bytovém...'!$C$88:$K$145</definedName>
    <definedName name="_xlnm.Print_Area" localSheetId="2">'SO 01.1 - NN - na bytovém...'!$C$4:$J$39,'SO 01.1 - NN - na bytovém...'!$C$45:$J$70,'SO 01.1 - NN - na bytovém...'!$C$76:$K$145</definedName>
    <definedName name="_xlnm.Print_Titles" localSheetId="2">'SO 01.1 - NN - na bytovém...'!$88:$88</definedName>
    <definedName name="_xlnm._FilterDatabase" localSheetId="3" hidden="1">'SO 02 - Výměna střešní kr...'!$C$97:$K$566</definedName>
    <definedName name="_xlnm.Print_Area" localSheetId="3">'SO 02 - Výměna střešní kr...'!$C$4:$J$39,'SO 02 - Výměna střešní kr...'!$C$45:$J$79,'SO 02 - Výměna střešní kr...'!$C$85:$K$566</definedName>
    <definedName name="_xlnm.Print_Titles" localSheetId="3">'SO 02 - Výměna střešní kr...'!$97:$97</definedName>
    <definedName name="_xlnm._FilterDatabase" localSheetId="4" hidden="1">'SO 02.2 - NN - na bytovém...'!$C$88:$K$145</definedName>
    <definedName name="_xlnm.Print_Area" localSheetId="4">'SO 02.2 - NN - na bytovém...'!$C$4:$J$39,'SO 02.2 - NN - na bytovém...'!$C$45:$J$70,'SO 02.2 - NN - na bytovém...'!$C$76:$K$145</definedName>
    <definedName name="_xlnm.Print_Titles" localSheetId="4">'SO 02.2 - NN - na bytovém...'!$88:$88</definedName>
    <definedName name="_xlnm.Print_Area" localSheetId="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T136"/>
  <c r="R137"/>
  <c r="R136"/>
  <c r="P137"/>
  <c r="P136"/>
  <c r="BI135"/>
  <c r="BH135"/>
  <c r="BG135"/>
  <c r="BF135"/>
  <c r="T135"/>
  <c r="R135"/>
  <c r="P135"/>
  <c r="BI134"/>
  <c r="BH134"/>
  <c r="BG134"/>
  <c r="BF134"/>
  <c r="T134"/>
  <c r="R134"/>
  <c r="P134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T99"/>
  <c r="R100"/>
  <c r="R99"/>
  <c r="P100"/>
  <c r="P99"/>
  <c r="BI98"/>
  <c r="BH98"/>
  <c r="BG98"/>
  <c r="BF98"/>
  <c r="T98"/>
  <c r="T97"/>
  <c r="R98"/>
  <c r="R97"/>
  <c r="P98"/>
  <c r="P97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J86"/>
  <c r="J85"/>
  <c r="F83"/>
  <c r="E81"/>
  <c r="J55"/>
  <c r="J54"/>
  <c r="F52"/>
  <c r="E50"/>
  <c r="J18"/>
  <c r="E18"/>
  <c r="F86"/>
  <c r="J17"/>
  <c r="J15"/>
  <c r="E15"/>
  <c r="F54"/>
  <c r="J14"/>
  <c r="J12"/>
  <c r="J52"/>
  <c r="E7"/>
  <c r="E79"/>
  <c i="4" r="J37"/>
  <c r="J36"/>
  <c i="1" r="AY57"/>
  <c i="4" r="J35"/>
  <c i="1" r="AX57"/>
  <c i="4" r="BI565"/>
  <c r="BH565"/>
  <c r="BG565"/>
  <c r="BF565"/>
  <c r="T565"/>
  <c r="T564"/>
  <c r="R565"/>
  <c r="R564"/>
  <c r="P565"/>
  <c r="P564"/>
  <c r="BI562"/>
  <c r="BH562"/>
  <c r="BG562"/>
  <c r="BF562"/>
  <c r="T562"/>
  <c r="T561"/>
  <c r="R562"/>
  <c r="R561"/>
  <c r="P562"/>
  <c r="P561"/>
  <c r="BI559"/>
  <c r="BH559"/>
  <c r="BG559"/>
  <c r="BF559"/>
  <c r="T559"/>
  <c r="T558"/>
  <c r="R559"/>
  <c r="R558"/>
  <c r="P559"/>
  <c r="P558"/>
  <c r="BI556"/>
  <c r="BH556"/>
  <c r="BG556"/>
  <c r="BF556"/>
  <c r="T556"/>
  <c r="T555"/>
  <c r="R556"/>
  <c r="R555"/>
  <c r="P556"/>
  <c r="P555"/>
  <c r="BI553"/>
  <c r="BH553"/>
  <c r="BG553"/>
  <c r="BF553"/>
  <c r="T553"/>
  <c r="T552"/>
  <c r="R553"/>
  <c r="R552"/>
  <c r="P553"/>
  <c r="P552"/>
  <c r="BI550"/>
  <c r="BH550"/>
  <c r="BG550"/>
  <c r="BF550"/>
  <c r="T550"/>
  <c r="T549"/>
  <c r="T548"/>
  <c r="R550"/>
  <c r="R549"/>
  <c r="P550"/>
  <c r="P549"/>
  <c r="P548"/>
  <c r="BI534"/>
  <c r="BH534"/>
  <c r="BG534"/>
  <c r="BF534"/>
  <c r="T534"/>
  <c r="R534"/>
  <c r="P534"/>
  <c r="BI527"/>
  <c r="BH527"/>
  <c r="BG527"/>
  <c r="BF527"/>
  <c r="T527"/>
  <c r="R527"/>
  <c r="P527"/>
  <c r="BI512"/>
  <c r="BH512"/>
  <c r="BG512"/>
  <c r="BF512"/>
  <c r="T512"/>
  <c r="R512"/>
  <c r="P512"/>
  <c r="BI510"/>
  <c r="BH510"/>
  <c r="BG510"/>
  <c r="BF510"/>
  <c r="T510"/>
  <c r="R510"/>
  <c r="P510"/>
  <c r="BI494"/>
  <c r="BH494"/>
  <c r="BG494"/>
  <c r="BF494"/>
  <c r="T494"/>
  <c r="R494"/>
  <c r="P494"/>
  <c r="BI480"/>
  <c r="BH480"/>
  <c r="BG480"/>
  <c r="BF480"/>
  <c r="T480"/>
  <c r="R480"/>
  <c r="P480"/>
  <c r="BI466"/>
  <c r="BH466"/>
  <c r="BG466"/>
  <c r="BF466"/>
  <c r="T466"/>
  <c r="R466"/>
  <c r="P466"/>
  <c r="BI463"/>
  <c r="BH463"/>
  <c r="BG463"/>
  <c r="BF463"/>
  <c r="T463"/>
  <c r="R463"/>
  <c r="P463"/>
  <c r="BI461"/>
  <c r="BH461"/>
  <c r="BG461"/>
  <c r="BF461"/>
  <c r="T461"/>
  <c r="R461"/>
  <c r="P461"/>
  <c r="BI460"/>
  <c r="BH460"/>
  <c r="BG460"/>
  <c r="BF460"/>
  <c r="T460"/>
  <c r="R460"/>
  <c r="P460"/>
  <c r="BI457"/>
  <c r="BH457"/>
  <c r="BG457"/>
  <c r="BF457"/>
  <c r="T457"/>
  <c r="R457"/>
  <c r="P457"/>
  <c r="BI450"/>
  <c r="BH450"/>
  <c r="BG450"/>
  <c r="BF450"/>
  <c r="T450"/>
  <c r="R450"/>
  <c r="P450"/>
  <c r="BI449"/>
  <c r="BH449"/>
  <c r="BG449"/>
  <c r="BF449"/>
  <c r="T449"/>
  <c r="R449"/>
  <c r="P449"/>
  <c r="BI447"/>
  <c r="BH447"/>
  <c r="BG447"/>
  <c r="BF447"/>
  <c r="T447"/>
  <c r="R447"/>
  <c r="P447"/>
  <c r="BI444"/>
  <c r="BH444"/>
  <c r="BG444"/>
  <c r="BF444"/>
  <c r="T444"/>
  <c r="R444"/>
  <c r="P444"/>
  <c r="BI437"/>
  <c r="BH437"/>
  <c r="BG437"/>
  <c r="BF437"/>
  <c r="T437"/>
  <c r="R437"/>
  <c r="P437"/>
  <c r="BI431"/>
  <c r="BH431"/>
  <c r="BG431"/>
  <c r="BF431"/>
  <c r="T431"/>
  <c r="R431"/>
  <c r="P431"/>
  <c r="BI425"/>
  <c r="BH425"/>
  <c r="BG425"/>
  <c r="BF425"/>
  <c r="T425"/>
  <c r="R425"/>
  <c r="P425"/>
  <c r="BI419"/>
  <c r="BH419"/>
  <c r="BG419"/>
  <c r="BF419"/>
  <c r="T419"/>
  <c r="R419"/>
  <c r="P419"/>
  <c r="BI413"/>
  <c r="BH413"/>
  <c r="BG413"/>
  <c r="BF413"/>
  <c r="T413"/>
  <c r="R413"/>
  <c r="P413"/>
  <c r="BI405"/>
  <c r="BH405"/>
  <c r="BG405"/>
  <c r="BF405"/>
  <c r="T405"/>
  <c r="R405"/>
  <c r="P405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70"/>
  <c r="BH370"/>
  <c r="BG370"/>
  <c r="BF370"/>
  <c r="T370"/>
  <c r="R370"/>
  <c r="P370"/>
  <c r="BI363"/>
  <c r="BH363"/>
  <c r="BG363"/>
  <c r="BF363"/>
  <c r="T363"/>
  <c r="R363"/>
  <c r="P363"/>
  <c r="BI356"/>
  <c r="BH356"/>
  <c r="BG356"/>
  <c r="BF356"/>
  <c r="T356"/>
  <c r="R356"/>
  <c r="P356"/>
  <c r="BI350"/>
  <c r="BH350"/>
  <c r="BG350"/>
  <c r="BF350"/>
  <c r="T350"/>
  <c r="R350"/>
  <c r="P350"/>
  <c r="BI342"/>
  <c r="BH342"/>
  <c r="BG342"/>
  <c r="BF342"/>
  <c r="T342"/>
  <c r="R342"/>
  <c r="P342"/>
  <c r="BI337"/>
  <c r="BH337"/>
  <c r="BG337"/>
  <c r="BF337"/>
  <c r="T337"/>
  <c r="R337"/>
  <c r="P337"/>
  <c r="BI332"/>
  <c r="BH332"/>
  <c r="BG332"/>
  <c r="BF332"/>
  <c r="T332"/>
  <c r="R332"/>
  <c r="P332"/>
  <c r="BI327"/>
  <c r="BH327"/>
  <c r="BG327"/>
  <c r="BF327"/>
  <c r="T327"/>
  <c r="R327"/>
  <c r="P327"/>
  <c r="BI326"/>
  <c r="BH326"/>
  <c r="BG326"/>
  <c r="BF326"/>
  <c r="T326"/>
  <c r="R326"/>
  <c r="P326"/>
  <c r="BI323"/>
  <c r="BH323"/>
  <c r="BG323"/>
  <c r="BF323"/>
  <c r="T323"/>
  <c r="R323"/>
  <c r="P323"/>
  <c r="BI321"/>
  <c r="BH321"/>
  <c r="BG321"/>
  <c r="BF321"/>
  <c r="T321"/>
  <c r="R321"/>
  <c r="P321"/>
  <c r="BI318"/>
  <c r="BH318"/>
  <c r="BG318"/>
  <c r="BF318"/>
  <c r="T318"/>
  <c r="R318"/>
  <c r="P318"/>
  <c r="BI308"/>
  <c r="BH308"/>
  <c r="BG308"/>
  <c r="BF308"/>
  <c r="T308"/>
  <c r="R308"/>
  <c r="P308"/>
  <c r="BI306"/>
  <c r="BH306"/>
  <c r="BG306"/>
  <c r="BF306"/>
  <c r="T306"/>
  <c r="R306"/>
  <c r="P306"/>
  <c r="BI299"/>
  <c r="BH299"/>
  <c r="BG299"/>
  <c r="BF299"/>
  <c r="T299"/>
  <c r="R299"/>
  <c r="P299"/>
  <c r="BI296"/>
  <c r="BH296"/>
  <c r="BG296"/>
  <c r="BF296"/>
  <c r="T296"/>
  <c r="R296"/>
  <c r="P296"/>
  <c r="BI292"/>
  <c r="BH292"/>
  <c r="BG292"/>
  <c r="BF292"/>
  <c r="T292"/>
  <c r="R292"/>
  <c r="P292"/>
  <c r="BI289"/>
  <c r="BH289"/>
  <c r="BG289"/>
  <c r="BF289"/>
  <c r="T289"/>
  <c r="R289"/>
  <c r="P289"/>
  <c r="BI285"/>
  <c r="BH285"/>
  <c r="BG285"/>
  <c r="BF285"/>
  <c r="T285"/>
  <c r="T284"/>
  <c r="R285"/>
  <c r="R284"/>
  <c r="P285"/>
  <c r="P284"/>
  <c r="BI280"/>
  <c r="BH280"/>
  <c r="BG280"/>
  <c r="BF280"/>
  <c r="T280"/>
  <c r="R280"/>
  <c r="P280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57"/>
  <c r="BH257"/>
  <c r="BG257"/>
  <c r="BF257"/>
  <c r="T257"/>
  <c r="R257"/>
  <c r="P257"/>
  <c r="BI253"/>
  <c r="BH253"/>
  <c r="BG253"/>
  <c r="BF253"/>
  <c r="T253"/>
  <c r="R253"/>
  <c r="P253"/>
  <c r="BI248"/>
  <c r="BH248"/>
  <c r="BG248"/>
  <c r="BF248"/>
  <c r="T248"/>
  <c r="R248"/>
  <c r="P248"/>
  <c r="BI243"/>
  <c r="BH243"/>
  <c r="BG243"/>
  <c r="BF243"/>
  <c r="T243"/>
  <c r="R243"/>
  <c r="P243"/>
  <c r="BI238"/>
  <c r="BH238"/>
  <c r="BG238"/>
  <c r="BF238"/>
  <c r="T238"/>
  <c r="R238"/>
  <c r="P238"/>
  <c r="BI234"/>
  <c r="BH234"/>
  <c r="BG234"/>
  <c r="BF234"/>
  <c r="T234"/>
  <c r="R234"/>
  <c r="P234"/>
  <c r="BI227"/>
  <c r="BH227"/>
  <c r="BG227"/>
  <c r="BF227"/>
  <c r="T227"/>
  <c r="R227"/>
  <c r="P227"/>
  <c r="BI220"/>
  <c r="BH220"/>
  <c r="BG220"/>
  <c r="BF220"/>
  <c r="T220"/>
  <c r="R220"/>
  <c r="P220"/>
  <c r="BI219"/>
  <c r="BH219"/>
  <c r="BG219"/>
  <c r="BF219"/>
  <c r="T219"/>
  <c r="R219"/>
  <c r="P219"/>
  <c r="BI216"/>
  <c r="BH216"/>
  <c r="BG216"/>
  <c r="BF216"/>
  <c r="T216"/>
  <c r="R216"/>
  <c r="P216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2"/>
  <c r="BH202"/>
  <c r="BG202"/>
  <c r="BF202"/>
  <c r="T202"/>
  <c r="R202"/>
  <c r="P202"/>
  <c r="BI195"/>
  <c r="BH195"/>
  <c r="BG195"/>
  <c r="BF195"/>
  <c r="T195"/>
  <c r="R195"/>
  <c r="P195"/>
  <c r="BI188"/>
  <c r="BH188"/>
  <c r="BG188"/>
  <c r="BF188"/>
  <c r="T188"/>
  <c r="R188"/>
  <c r="P188"/>
  <c r="BI184"/>
  <c r="BH184"/>
  <c r="BG184"/>
  <c r="BF184"/>
  <c r="T184"/>
  <c r="T183"/>
  <c r="R184"/>
  <c r="R183"/>
  <c r="P184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55"/>
  <c r="BH155"/>
  <c r="BG155"/>
  <c r="BF155"/>
  <c r="T155"/>
  <c r="R155"/>
  <c r="P155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BI138"/>
  <c r="BH138"/>
  <c r="BG138"/>
  <c r="BF138"/>
  <c r="T138"/>
  <c r="R138"/>
  <c r="P138"/>
  <c r="BI130"/>
  <c r="BH130"/>
  <c r="BG130"/>
  <c r="BF130"/>
  <c r="T130"/>
  <c r="R130"/>
  <c r="P130"/>
  <c r="BI123"/>
  <c r="BH123"/>
  <c r="BG123"/>
  <c r="BF123"/>
  <c r="T123"/>
  <c r="R123"/>
  <c r="P123"/>
  <c r="BI116"/>
  <c r="BH116"/>
  <c r="BG116"/>
  <c r="BF116"/>
  <c r="T116"/>
  <c r="R116"/>
  <c r="P116"/>
  <c r="BI108"/>
  <c r="BH108"/>
  <c r="BG108"/>
  <c r="BF108"/>
  <c r="T108"/>
  <c r="R108"/>
  <c r="P108"/>
  <c r="BI101"/>
  <c r="BH101"/>
  <c r="BG101"/>
  <c r="BF101"/>
  <c r="T101"/>
  <c r="R101"/>
  <c r="P101"/>
  <c r="J95"/>
  <c r="J94"/>
  <c r="F94"/>
  <c r="F92"/>
  <c r="E90"/>
  <c r="J55"/>
  <c r="J54"/>
  <c r="F54"/>
  <c r="F52"/>
  <c r="E50"/>
  <c r="J18"/>
  <c r="E18"/>
  <c r="F95"/>
  <c r="J17"/>
  <c r="J12"/>
  <c r="J92"/>
  <c r="E7"/>
  <c r="E88"/>
  <c i="3" r="J37"/>
  <c r="J36"/>
  <c i="1" r="AY56"/>
  <c i="3" r="J35"/>
  <c i="1" r="AX56"/>
  <c i="3"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T136"/>
  <c r="R137"/>
  <c r="R136"/>
  <c r="P137"/>
  <c r="P136"/>
  <c r="BI135"/>
  <c r="BH135"/>
  <c r="BG135"/>
  <c r="BF135"/>
  <c r="T135"/>
  <c r="R135"/>
  <c r="P135"/>
  <c r="BI134"/>
  <c r="BH134"/>
  <c r="BG134"/>
  <c r="BF134"/>
  <c r="T134"/>
  <c r="R134"/>
  <c r="P134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T99"/>
  <c r="R100"/>
  <c r="R99"/>
  <c r="P100"/>
  <c r="P99"/>
  <c r="BI98"/>
  <c r="BH98"/>
  <c r="BG98"/>
  <c r="BF98"/>
  <c r="T98"/>
  <c r="T97"/>
  <c r="R98"/>
  <c r="R97"/>
  <c r="P98"/>
  <c r="P97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J86"/>
  <c r="J85"/>
  <c r="F83"/>
  <c r="E81"/>
  <c r="J55"/>
  <c r="J54"/>
  <c r="F52"/>
  <c r="E50"/>
  <c r="J18"/>
  <c r="E18"/>
  <c r="F55"/>
  <c r="J17"/>
  <c r="J15"/>
  <c r="E15"/>
  <c r="F54"/>
  <c r="J14"/>
  <c r="J12"/>
  <c r="J83"/>
  <c r="E7"/>
  <c r="E79"/>
  <c i="2" r="J37"/>
  <c r="J36"/>
  <c i="1" r="AY55"/>
  <c i="2" r="J35"/>
  <c i="1" r="AX55"/>
  <c i="2" r="BI564"/>
  <c r="BH564"/>
  <c r="BG564"/>
  <c r="BF564"/>
  <c r="T564"/>
  <c r="T563"/>
  <c r="R564"/>
  <c r="R563"/>
  <c r="P564"/>
  <c r="P563"/>
  <c r="BI561"/>
  <c r="BH561"/>
  <c r="BG561"/>
  <c r="BF561"/>
  <c r="T561"/>
  <c r="T560"/>
  <c r="R561"/>
  <c r="R560"/>
  <c r="P561"/>
  <c r="P560"/>
  <c r="BI558"/>
  <c r="BH558"/>
  <c r="BG558"/>
  <c r="BF558"/>
  <c r="T558"/>
  <c r="T557"/>
  <c r="R558"/>
  <c r="R557"/>
  <c r="P558"/>
  <c r="P557"/>
  <c r="BI555"/>
  <c r="BH555"/>
  <c r="BG555"/>
  <c r="BF555"/>
  <c r="T555"/>
  <c r="T554"/>
  <c r="R555"/>
  <c r="R554"/>
  <c r="P555"/>
  <c r="P554"/>
  <c r="BI552"/>
  <c r="BH552"/>
  <c r="BG552"/>
  <c r="BF552"/>
  <c r="T552"/>
  <c r="T551"/>
  <c r="R552"/>
  <c r="R551"/>
  <c r="P552"/>
  <c r="P551"/>
  <c r="BI549"/>
  <c r="BH549"/>
  <c r="BG549"/>
  <c r="BF549"/>
  <c r="T549"/>
  <c r="T548"/>
  <c r="R549"/>
  <c r="R548"/>
  <c r="R547"/>
  <c r="P549"/>
  <c r="P548"/>
  <c r="P547"/>
  <c r="BI533"/>
  <c r="BH533"/>
  <c r="BG533"/>
  <c r="BF533"/>
  <c r="T533"/>
  <c r="R533"/>
  <c r="P533"/>
  <c r="BI526"/>
  <c r="BH526"/>
  <c r="BG526"/>
  <c r="BF526"/>
  <c r="T526"/>
  <c r="R526"/>
  <c r="P526"/>
  <c r="BI511"/>
  <c r="BH511"/>
  <c r="BG511"/>
  <c r="BF511"/>
  <c r="T511"/>
  <c r="R511"/>
  <c r="P511"/>
  <c r="BI509"/>
  <c r="BH509"/>
  <c r="BG509"/>
  <c r="BF509"/>
  <c r="T509"/>
  <c r="R509"/>
  <c r="P509"/>
  <c r="BI493"/>
  <c r="BH493"/>
  <c r="BG493"/>
  <c r="BF493"/>
  <c r="T493"/>
  <c r="R493"/>
  <c r="P493"/>
  <c r="BI479"/>
  <c r="BH479"/>
  <c r="BG479"/>
  <c r="BF479"/>
  <c r="T479"/>
  <c r="R479"/>
  <c r="P479"/>
  <c r="BI465"/>
  <c r="BH465"/>
  <c r="BG465"/>
  <c r="BF465"/>
  <c r="T465"/>
  <c r="R465"/>
  <c r="P465"/>
  <c r="BI462"/>
  <c r="BH462"/>
  <c r="BG462"/>
  <c r="BF462"/>
  <c r="T462"/>
  <c r="R462"/>
  <c r="P462"/>
  <c r="BI460"/>
  <c r="BH460"/>
  <c r="BG460"/>
  <c r="BF460"/>
  <c r="T460"/>
  <c r="R460"/>
  <c r="P460"/>
  <c r="BI459"/>
  <c r="BH459"/>
  <c r="BG459"/>
  <c r="BF459"/>
  <c r="T459"/>
  <c r="R459"/>
  <c r="P459"/>
  <c r="BI456"/>
  <c r="BH456"/>
  <c r="BG456"/>
  <c r="BF456"/>
  <c r="T456"/>
  <c r="R456"/>
  <c r="P456"/>
  <c r="BI449"/>
  <c r="BH449"/>
  <c r="BG449"/>
  <c r="BF449"/>
  <c r="T449"/>
  <c r="R449"/>
  <c r="P449"/>
  <c r="BI448"/>
  <c r="BH448"/>
  <c r="BG448"/>
  <c r="BF448"/>
  <c r="T448"/>
  <c r="R448"/>
  <c r="P448"/>
  <c r="BI446"/>
  <c r="BH446"/>
  <c r="BG446"/>
  <c r="BF446"/>
  <c r="T446"/>
  <c r="R446"/>
  <c r="P446"/>
  <c r="BI443"/>
  <c r="BH443"/>
  <c r="BG443"/>
  <c r="BF443"/>
  <c r="T443"/>
  <c r="R443"/>
  <c r="P443"/>
  <c r="BI436"/>
  <c r="BH436"/>
  <c r="BG436"/>
  <c r="BF436"/>
  <c r="T436"/>
  <c r="R436"/>
  <c r="P436"/>
  <c r="BI430"/>
  <c r="BH430"/>
  <c r="BG430"/>
  <c r="BF430"/>
  <c r="T430"/>
  <c r="R430"/>
  <c r="P430"/>
  <c r="BI424"/>
  <c r="BH424"/>
  <c r="BG424"/>
  <c r="BF424"/>
  <c r="T424"/>
  <c r="R424"/>
  <c r="P424"/>
  <c r="BI418"/>
  <c r="BH418"/>
  <c r="BG418"/>
  <c r="BF418"/>
  <c r="T418"/>
  <c r="R418"/>
  <c r="P418"/>
  <c r="BI412"/>
  <c r="BH412"/>
  <c r="BG412"/>
  <c r="BF412"/>
  <c r="T412"/>
  <c r="R412"/>
  <c r="P412"/>
  <c r="BI404"/>
  <c r="BH404"/>
  <c r="BG404"/>
  <c r="BF404"/>
  <c r="T404"/>
  <c r="R404"/>
  <c r="P404"/>
  <c r="BI394"/>
  <c r="BH394"/>
  <c r="BG394"/>
  <c r="BF394"/>
  <c r="T394"/>
  <c r="R394"/>
  <c r="P394"/>
  <c r="BI391"/>
  <c r="BH391"/>
  <c r="BG391"/>
  <c r="BF391"/>
  <c r="T391"/>
  <c r="R391"/>
  <c r="P391"/>
  <c r="BI388"/>
  <c r="BH388"/>
  <c r="BG388"/>
  <c r="BF388"/>
  <c r="T388"/>
  <c r="R388"/>
  <c r="P388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69"/>
  <c r="BH369"/>
  <c r="BG369"/>
  <c r="BF369"/>
  <c r="T369"/>
  <c r="R369"/>
  <c r="P369"/>
  <c r="BI362"/>
  <c r="BH362"/>
  <c r="BG362"/>
  <c r="BF362"/>
  <c r="T362"/>
  <c r="R362"/>
  <c r="P362"/>
  <c r="BI355"/>
  <c r="BH355"/>
  <c r="BG355"/>
  <c r="BF355"/>
  <c r="T355"/>
  <c r="R355"/>
  <c r="P355"/>
  <c r="BI349"/>
  <c r="BH349"/>
  <c r="BG349"/>
  <c r="BF349"/>
  <c r="T349"/>
  <c r="R349"/>
  <c r="P349"/>
  <c r="BI341"/>
  <c r="BH341"/>
  <c r="BG341"/>
  <c r="BF341"/>
  <c r="T341"/>
  <c r="R341"/>
  <c r="P341"/>
  <c r="BI336"/>
  <c r="BH336"/>
  <c r="BG336"/>
  <c r="BF336"/>
  <c r="T336"/>
  <c r="R336"/>
  <c r="P336"/>
  <c r="BI331"/>
  <c r="BH331"/>
  <c r="BG331"/>
  <c r="BF331"/>
  <c r="T331"/>
  <c r="R331"/>
  <c r="P331"/>
  <c r="BI326"/>
  <c r="BH326"/>
  <c r="BG326"/>
  <c r="BF326"/>
  <c r="T326"/>
  <c r="R326"/>
  <c r="P326"/>
  <c r="BI325"/>
  <c r="BH325"/>
  <c r="BG325"/>
  <c r="BF325"/>
  <c r="T325"/>
  <c r="R325"/>
  <c r="P325"/>
  <c r="BI322"/>
  <c r="BH322"/>
  <c r="BG322"/>
  <c r="BF322"/>
  <c r="T322"/>
  <c r="R322"/>
  <c r="P322"/>
  <c r="BI320"/>
  <c r="BH320"/>
  <c r="BG320"/>
  <c r="BF320"/>
  <c r="T320"/>
  <c r="R320"/>
  <c r="P320"/>
  <c r="BI317"/>
  <c r="BH317"/>
  <c r="BG317"/>
  <c r="BF317"/>
  <c r="T317"/>
  <c r="R317"/>
  <c r="P317"/>
  <c r="BI307"/>
  <c r="BH307"/>
  <c r="BG307"/>
  <c r="BF307"/>
  <c r="T307"/>
  <c r="R307"/>
  <c r="P307"/>
  <c r="BI305"/>
  <c r="BH305"/>
  <c r="BG305"/>
  <c r="BF305"/>
  <c r="T305"/>
  <c r="R305"/>
  <c r="P305"/>
  <c r="BI298"/>
  <c r="BH298"/>
  <c r="BG298"/>
  <c r="BF298"/>
  <c r="T298"/>
  <c r="R298"/>
  <c r="P298"/>
  <c r="BI296"/>
  <c r="BH296"/>
  <c r="BG296"/>
  <c r="BF296"/>
  <c r="T296"/>
  <c r="R296"/>
  <c r="P296"/>
  <c r="BI292"/>
  <c r="BH292"/>
  <c r="BG292"/>
  <c r="BF292"/>
  <c r="T292"/>
  <c r="R292"/>
  <c r="P292"/>
  <c r="BI289"/>
  <c r="BH289"/>
  <c r="BG289"/>
  <c r="BF289"/>
  <c r="T289"/>
  <c r="R289"/>
  <c r="P289"/>
  <c r="BI285"/>
  <c r="BH285"/>
  <c r="BG285"/>
  <c r="BF285"/>
  <c r="T285"/>
  <c r="T284"/>
  <c r="R285"/>
  <c r="R284"/>
  <c r="P285"/>
  <c r="P284"/>
  <c r="BI280"/>
  <c r="BH280"/>
  <c r="BG280"/>
  <c r="BF280"/>
  <c r="T280"/>
  <c r="R280"/>
  <c r="P280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57"/>
  <c r="BH257"/>
  <c r="BG257"/>
  <c r="BF257"/>
  <c r="T257"/>
  <c r="R257"/>
  <c r="P257"/>
  <c r="BI253"/>
  <c r="BH253"/>
  <c r="BG253"/>
  <c r="BF253"/>
  <c r="T253"/>
  <c r="R253"/>
  <c r="P253"/>
  <c r="BI248"/>
  <c r="BH248"/>
  <c r="BG248"/>
  <c r="BF248"/>
  <c r="T248"/>
  <c r="R248"/>
  <c r="P248"/>
  <c r="BI243"/>
  <c r="BH243"/>
  <c r="BG243"/>
  <c r="BF243"/>
  <c r="T243"/>
  <c r="R243"/>
  <c r="P243"/>
  <c r="BI238"/>
  <c r="BH238"/>
  <c r="BG238"/>
  <c r="BF238"/>
  <c r="T238"/>
  <c r="R238"/>
  <c r="P238"/>
  <c r="BI234"/>
  <c r="BH234"/>
  <c r="BG234"/>
  <c r="BF234"/>
  <c r="T234"/>
  <c r="R234"/>
  <c r="P234"/>
  <c r="BI227"/>
  <c r="BH227"/>
  <c r="BG227"/>
  <c r="BF227"/>
  <c r="T227"/>
  <c r="R227"/>
  <c r="P227"/>
  <c r="BI220"/>
  <c r="BH220"/>
  <c r="BG220"/>
  <c r="BF220"/>
  <c r="T220"/>
  <c r="R220"/>
  <c r="P220"/>
  <c r="BI219"/>
  <c r="BH219"/>
  <c r="BG219"/>
  <c r="BF219"/>
  <c r="T219"/>
  <c r="R219"/>
  <c r="P219"/>
  <c r="BI216"/>
  <c r="BH216"/>
  <c r="BG216"/>
  <c r="BF216"/>
  <c r="T216"/>
  <c r="R216"/>
  <c r="P216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2"/>
  <c r="BH202"/>
  <c r="BG202"/>
  <c r="BF202"/>
  <c r="T202"/>
  <c r="R202"/>
  <c r="P202"/>
  <c r="BI195"/>
  <c r="BH195"/>
  <c r="BG195"/>
  <c r="BF195"/>
  <c r="T195"/>
  <c r="R195"/>
  <c r="P195"/>
  <c r="BI188"/>
  <c r="BH188"/>
  <c r="BG188"/>
  <c r="BF188"/>
  <c r="T188"/>
  <c r="R188"/>
  <c r="P188"/>
  <c r="BI184"/>
  <c r="BH184"/>
  <c r="BG184"/>
  <c r="BF184"/>
  <c r="T184"/>
  <c r="T183"/>
  <c r="R184"/>
  <c r="R183"/>
  <c r="P184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55"/>
  <c r="BH155"/>
  <c r="BG155"/>
  <c r="BF155"/>
  <c r="T155"/>
  <c r="R155"/>
  <c r="P155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BI138"/>
  <c r="BH138"/>
  <c r="BG138"/>
  <c r="BF138"/>
  <c r="T138"/>
  <c r="R138"/>
  <c r="P138"/>
  <c r="BI130"/>
  <c r="BH130"/>
  <c r="BG130"/>
  <c r="BF130"/>
  <c r="T130"/>
  <c r="R130"/>
  <c r="P130"/>
  <c r="BI123"/>
  <c r="BH123"/>
  <c r="BG123"/>
  <c r="BF123"/>
  <c r="T123"/>
  <c r="R123"/>
  <c r="P123"/>
  <c r="BI116"/>
  <c r="BH116"/>
  <c r="BG116"/>
  <c r="BF116"/>
  <c r="T116"/>
  <c r="R116"/>
  <c r="P116"/>
  <c r="BI108"/>
  <c r="BH108"/>
  <c r="BG108"/>
  <c r="BF108"/>
  <c r="T108"/>
  <c r="R108"/>
  <c r="P108"/>
  <c r="BI101"/>
  <c r="BH101"/>
  <c r="BG101"/>
  <c r="BF101"/>
  <c r="T101"/>
  <c r="R101"/>
  <c r="P101"/>
  <c r="J95"/>
  <c r="J94"/>
  <c r="F94"/>
  <c r="F92"/>
  <c r="E90"/>
  <c r="J55"/>
  <c r="J54"/>
  <c r="F54"/>
  <c r="F52"/>
  <c r="E50"/>
  <c r="J18"/>
  <c r="E18"/>
  <c r="F95"/>
  <c r="J17"/>
  <c r="J12"/>
  <c r="J92"/>
  <c r="E7"/>
  <c r="E48"/>
  <c i="1" r="L50"/>
  <c r="AM50"/>
  <c r="AM49"/>
  <c r="L49"/>
  <c r="AM47"/>
  <c r="L47"/>
  <c r="L45"/>
  <c r="L44"/>
  <c i="2" r="BK202"/>
  <c r="J265"/>
  <c r="BK369"/>
  <c r="BK564"/>
  <c r="J123"/>
  <c i="3" r="BK113"/>
  <c r="J109"/>
  <c i="4" r="J494"/>
  <c r="J447"/>
  <c r="BK285"/>
  <c i="5" r="BK108"/>
  <c i="2" r="J253"/>
  <c r="J371"/>
  <c i="3" r="BK121"/>
  <c r="BK117"/>
  <c r="J106"/>
  <c i="4" r="J392"/>
  <c r="BK323"/>
  <c i="5" r="BK98"/>
  <c r="J98"/>
  <c i="2" r="J493"/>
  <c r="J178"/>
  <c r="BK274"/>
  <c r="BK349"/>
  <c i="3" r="J111"/>
  <c i="4" r="J370"/>
  <c r="BK463"/>
  <c r="J460"/>
  <c r="BK108"/>
  <c i="5" r="BK137"/>
  <c i="2" r="J269"/>
  <c r="BK176"/>
  <c r="J561"/>
  <c i="3" r="J128"/>
  <c i="4" r="J145"/>
  <c r="J148"/>
  <c r="J116"/>
  <c i="5" r="J108"/>
  <c r="BK144"/>
  <c i="2" r="J341"/>
  <c r="BK101"/>
  <c i="3" r="J110"/>
  <c r="J113"/>
  <c i="4" r="BK356"/>
  <c r="J138"/>
  <c r="BK550"/>
  <c r="J174"/>
  <c i="5" r="J104"/>
  <c r="J116"/>
  <c i="2" r="J296"/>
  <c r="BK448"/>
  <c i="3" r="J107"/>
  <c i="4" r="BK370"/>
  <c r="J327"/>
  <c r="J210"/>
  <c r="BK138"/>
  <c r="BK101"/>
  <c i="5" r="J107"/>
  <c r="BK100"/>
  <c r="BK119"/>
  <c i="2" r="BK443"/>
  <c r="J202"/>
  <c r="J424"/>
  <c r="J456"/>
  <c i="3" r="BK116"/>
  <c i="4" r="BK527"/>
  <c r="BK327"/>
  <c r="J461"/>
  <c r="J318"/>
  <c i="5" r="J145"/>
  <c i="2" r="J272"/>
  <c r="BK215"/>
  <c r="J391"/>
  <c r="BK325"/>
  <c i="3" r="J131"/>
  <c i="4" r="J356"/>
  <c r="J395"/>
  <c r="J227"/>
  <c i="5" r="BK129"/>
  <c r="J129"/>
  <c i="2" r="J155"/>
  <c r="BK257"/>
  <c r="BK555"/>
  <c i="3" r="BK102"/>
  <c r="BK98"/>
  <c i="4" r="J292"/>
  <c r="BK274"/>
  <c r="BK265"/>
  <c i="5" r="BK141"/>
  <c i="2" r="BK267"/>
  <c r="J549"/>
  <c r="J380"/>
  <c r="J558"/>
  <c i="3" r="J142"/>
  <c r="J125"/>
  <c i="4" r="BK210"/>
  <c r="J265"/>
  <c i="5" r="BK94"/>
  <c r="BK134"/>
  <c i="2" r="BK362"/>
  <c r="J248"/>
  <c r="BK446"/>
  <c r="BK388"/>
  <c i="3" r="BK134"/>
  <c i="4" r="BK395"/>
  <c r="BK466"/>
  <c r="BK342"/>
  <c i="5" r="J122"/>
  <c r="BK93"/>
  <c i="2" r="J418"/>
  <c i="3" r="BK140"/>
  <c r="J127"/>
  <c i="4" r="BK378"/>
  <c r="BK337"/>
  <c r="J405"/>
  <c r="J556"/>
  <c i="5" r="J103"/>
  <c i="2" r="J320"/>
  <c r="BK462"/>
  <c i="3" r="J137"/>
  <c i="4" r="BK494"/>
  <c r="J378"/>
  <c r="BK425"/>
  <c r="BK202"/>
  <c r="J176"/>
  <c i="5" r="BK127"/>
  <c r="J95"/>
  <c r="J143"/>
  <c i="2" r="BK108"/>
  <c r="BK391"/>
  <c r="J243"/>
  <c r="BK138"/>
  <c r="J331"/>
  <c i="3" r="BK100"/>
  <c r="J112"/>
  <c i="4" r="BK145"/>
  <c r="J272"/>
  <c r="BK238"/>
  <c i="5" r="J115"/>
  <c i="2" r="BK394"/>
  <c r="J449"/>
  <c r="BK383"/>
  <c r="J257"/>
  <c r="J533"/>
  <c i="3" r="BK137"/>
  <c r="J121"/>
  <c i="4" r="J419"/>
  <c r="BK306"/>
  <c r="BK375"/>
  <c i="5" r="J110"/>
  <c i="2" r="J145"/>
  <c r="BK493"/>
  <c r="BK178"/>
  <c r="BK511"/>
  <c i="3" r="BK143"/>
  <c r="J120"/>
  <c i="4" r="J559"/>
  <c r="BK155"/>
  <c r="J437"/>
  <c i="5" r="J119"/>
  <c i="2" r="BK331"/>
  <c r="J436"/>
  <c r="BK116"/>
  <c r="BK148"/>
  <c i="3" r="J144"/>
  <c i="4" r="J280"/>
  <c r="J123"/>
  <c i="5" r="BK140"/>
  <c r="J94"/>
  <c r="BK114"/>
  <c i="2" r="BK234"/>
  <c r="BK130"/>
  <c r="BK212"/>
  <c i="3" r="BK124"/>
  <c r="J93"/>
  <c i="4" r="J253"/>
  <c r="BK321"/>
  <c r="BK219"/>
  <c i="2" r="BK377"/>
  <c r="J276"/>
  <c r="BK289"/>
  <c i="3" r="J94"/>
  <c r="BK122"/>
  <c i="4" r="J296"/>
  <c r="J323"/>
  <c r="J285"/>
  <c r="J326"/>
  <c i="5" r="BK135"/>
  <c r="J131"/>
  <c i="2" r="J383"/>
  <c i="3" r="J98"/>
  <c i="4" r="BK444"/>
  <c r="BK350"/>
  <c r="BK130"/>
  <c r="BK384"/>
  <c r="J101"/>
  <c i="5" r="BK122"/>
  <c r="BK124"/>
  <c r="J106"/>
  <c r="J100"/>
  <c i="2" r="BK216"/>
  <c r="J443"/>
  <c r="BK533"/>
  <c r="BK305"/>
  <c i="3" r="J145"/>
  <c r="J95"/>
  <c i="4" r="BK326"/>
  <c r="J381"/>
  <c r="BK457"/>
  <c i="5" r="BK130"/>
  <c i="2" r="BK404"/>
  <c r="J116"/>
  <c r="J108"/>
  <c r="J460"/>
  <c r="BK317"/>
  <c i="3" r="J129"/>
  <c r="BK106"/>
  <c i="4" r="J466"/>
  <c r="J267"/>
  <c r="J450"/>
  <c i="5" r="J128"/>
  <c i="2" r="J325"/>
  <c r="BK322"/>
  <c r="BK296"/>
  <c r="BK285"/>
  <c i="3" r="J141"/>
  <c r="BK129"/>
  <c i="4" r="BK188"/>
  <c r="BK559"/>
  <c r="J510"/>
  <c i="5" r="J117"/>
  <c r="J140"/>
  <c i="2" r="J210"/>
  <c r="J285"/>
  <c r="J298"/>
  <c r="J215"/>
  <c i="3" r="BK130"/>
  <c i="4" r="J527"/>
  <c r="J512"/>
  <c i="5" r="J137"/>
  <c r="BK139"/>
  <c i="2" r="J292"/>
  <c r="J195"/>
  <c r="J219"/>
  <c r="J446"/>
  <c i="3" r="J123"/>
  <c i="4" r="J363"/>
  <c r="J565"/>
  <c r="J375"/>
  <c i="5" r="BK107"/>
  <c i="2" r="J148"/>
  <c r="J326"/>
  <c i="3" r="BK131"/>
  <c r="BK104"/>
  <c i="4" r="BK227"/>
  <c r="BK280"/>
  <c r="J130"/>
  <c r="J215"/>
  <c r="BK392"/>
  <c i="5" r="J120"/>
  <c i="2" r="J479"/>
  <c r="BK188"/>
  <c i="3" r="BK95"/>
  <c i="4" r="J389"/>
  <c r="BK253"/>
  <c r="J216"/>
  <c r="BK318"/>
  <c i="5" r="J141"/>
  <c r="J121"/>
  <c r="J114"/>
  <c i="2" r="J509"/>
  <c r="J511"/>
  <c r="BK374"/>
  <c r="J176"/>
  <c r="J220"/>
  <c i="3" r="J124"/>
  <c r="J119"/>
  <c r="BK142"/>
  <c i="4" r="BK460"/>
  <c r="BK116"/>
  <c r="BK195"/>
  <c i="2" r="BK181"/>
  <c r="J362"/>
  <c r="J267"/>
  <c r="J212"/>
  <c i="3" r="J92"/>
  <c r="BK118"/>
  <c r="J104"/>
  <c i="4" r="J449"/>
  <c r="J108"/>
  <c r="BK565"/>
  <c i="5" r="J93"/>
  <c i="2" r="BK341"/>
  <c r="BK456"/>
  <c r="BK336"/>
  <c r="J130"/>
  <c i="3" r="BK145"/>
  <c i="4" r="J463"/>
  <c r="J431"/>
  <c r="BK272"/>
  <c r="BK461"/>
  <c i="5" r="J123"/>
  <c r="BK120"/>
  <c i="2" r="BK174"/>
  <c r="J430"/>
  <c r="BK269"/>
  <c i="3" r="J140"/>
  <c r="BK105"/>
  <c i="4" r="J480"/>
  <c r="BK234"/>
  <c r="J306"/>
  <c i="5" r="BK92"/>
  <c i="2" r="J138"/>
  <c r="BK436"/>
  <c r="BK552"/>
  <c i="3" r="BK128"/>
  <c i="4" r="BK381"/>
  <c r="J243"/>
  <c r="J274"/>
  <c r="BK405"/>
  <c r="J181"/>
  <c i="2" r="J374"/>
  <c r="BK145"/>
  <c i="3" r="J114"/>
  <c r="BK115"/>
  <c i="4" r="J562"/>
  <c r="J234"/>
  <c r="BK556"/>
  <c i="5" r="BK145"/>
  <c r="BK102"/>
  <c r="J142"/>
  <c r="J124"/>
  <c i="2" r="BK460"/>
  <c r="BK253"/>
  <c r="J564"/>
  <c i="3" r="J115"/>
  <c r="J143"/>
  <c i="4" r="J413"/>
  <c r="J337"/>
  <c r="J425"/>
  <c i="5" r="J139"/>
  <c r="BK112"/>
  <c i="2" r="BK509"/>
  <c r="BK195"/>
  <c r="J184"/>
  <c r="BK243"/>
  <c i="3" r="BK125"/>
  <c i="4" r="BK534"/>
  <c r="J220"/>
  <c r="BK243"/>
  <c r="BK220"/>
  <c i="5" r="BK106"/>
  <c i="2" r="BK152"/>
  <c r="BK210"/>
  <c i="3" r="BK111"/>
  <c r="BK139"/>
  <c i="4" r="BK419"/>
  <c r="J299"/>
  <c r="J195"/>
  <c i="5" r="BK104"/>
  <c i="2" r="J552"/>
  <c r="J355"/>
  <c r="BK307"/>
  <c r="J349"/>
  <c r="J305"/>
  <c i="3" r="BK94"/>
  <c r="J117"/>
  <c i="4" r="J276"/>
  <c r="J372"/>
  <c i="5" r="BK115"/>
  <c i="2" r="BK526"/>
  <c r="BK459"/>
  <c r="BK412"/>
  <c r="BK272"/>
  <c i="3" r="J122"/>
  <c i="4" r="J289"/>
  <c r="BK413"/>
  <c r="BK553"/>
  <c r="BK148"/>
  <c i="5" r="J126"/>
  <c i="2" r="BK561"/>
  <c i="3" r="BK127"/>
  <c r="J100"/>
  <c r="BK92"/>
  <c i="4" r="BK372"/>
  <c r="BK512"/>
  <c r="J332"/>
  <c r="J269"/>
  <c i="5" r="J102"/>
  <c i="2" r="BK123"/>
  <c r="J412"/>
  <c i="3" r="BK144"/>
  <c i="4" r="BK510"/>
  <c r="BK437"/>
  <c r="BK276"/>
  <c r="BK389"/>
  <c r="BK289"/>
  <c r="J152"/>
  <c i="5" r="BK121"/>
  <c r="BK103"/>
  <c r="BK128"/>
  <c r="BK109"/>
  <c i="2" r="BK184"/>
  <c r="J216"/>
  <c r="BK479"/>
  <c r="J188"/>
  <c i="3" r="J105"/>
  <c r="BK112"/>
  <c i="4" r="J553"/>
  <c r="BK181"/>
  <c i="5" r="BK117"/>
  <c i="2" r="J289"/>
  <c r="J459"/>
  <c r="BK320"/>
  <c r="BK558"/>
  <c i="3" r="BK126"/>
  <c r="BK119"/>
  <c i="4" r="BK248"/>
  <c r="BK178"/>
  <c i="5" r="J92"/>
  <c r="BK125"/>
  <c i="2" r="BK465"/>
  <c i="1" r="AS54"/>
  <c i="3" r="J135"/>
  <c r="BK135"/>
  <c i="4" r="J219"/>
  <c r="BK449"/>
  <c i="5" r="BK142"/>
  <c r="J118"/>
  <c i="2" r="J234"/>
  <c r="BK418"/>
  <c r="BK220"/>
  <c i="3" r="BK120"/>
  <c r="J103"/>
  <c i="4" r="J308"/>
  <c r="J202"/>
  <c i="5" r="BK143"/>
  <c r="J127"/>
  <c i="2" r="J101"/>
  <c r="BK549"/>
  <c r="BK326"/>
  <c r="J274"/>
  <c i="3" r="J102"/>
  <c r="BK114"/>
  <c i="4" r="J212"/>
  <c r="BK215"/>
  <c i="5" r="BK105"/>
  <c i="2" r="BK430"/>
  <c r="J174"/>
  <c i="3" r="J134"/>
  <c i="4" r="J457"/>
  <c r="J444"/>
  <c r="J384"/>
  <c r="J550"/>
  <c i="5" r="J135"/>
  <c i="2" r="BK227"/>
  <c r="J238"/>
  <c i="3" r="J116"/>
  <c i="4" r="BK480"/>
  <c r="BK363"/>
  <c r="BK562"/>
  <c r="BK296"/>
  <c i="5" r="J109"/>
  <c r="BK110"/>
  <c r="J144"/>
  <c r="BK123"/>
  <c i="2" r="BK380"/>
  <c r="BK248"/>
  <c r="BK155"/>
  <c r="J317"/>
  <c r="J555"/>
  <c i="3" r="J139"/>
  <c r="BK123"/>
  <c i="4" r="BK447"/>
  <c r="BK257"/>
  <c r="BK152"/>
  <c r="J155"/>
  <c i="5" r="J134"/>
  <c r="J111"/>
  <c i="2" r="J336"/>
  <c r="BK449"/>
  <c r="J462"/>
  <c r="J369"/>
  <c i="3" r="BK103"/>
  <c r="BK107"/>
  <c i="4" r="BK332"/>
  <c r="J534"/>
  <c r="BK174"/>
  <c i="5" r="BK113"/>
  <c i="2" r="BK265"/>
  <c r="J307"/>
  <c r="BK238"/>
  <c r="J322"/>
  <c i="3" r="J108"/>
  <c i="4" r="J350"/>
  <c r="BK269"/>
  <c r="BK450"/>
  <c r="J188"/>
  <c i="5" r="J113"/>
  <c r="J125"/>
  <c i="2" r="BK424"/>
  <c r="J227"/>
  <c r="J388"/>
  <c r="J465"/>
  <c r="J152"/>
  <c r="J526"/>
  <c i="3" r="BK141"/>
  <c i="4" r="BK123"/>
  <c r="J342"/>
  <c r="J184"/>
  <c i="5" r="BK116"/>
  <c r="J105"/>
  <c r="BK95"/>
  <c i="2" r="J377"/>
  <c r="J181"/>
  <c i="3" r="BK109"/>
  <c r="J118"/>
  <c i="4" r="BK292"/>
  <c i="5" r="J130"/>
  <c i="2" r="J280"/>
  <c r="BK298"/>
  <c r="BK355"/>
  <c i="3" r="BK108"/>
  <c r="BK93"/>
  <c i="4" r="BK431"/>
  <c r="J257"/>
  <c r="J178"/>
  <c r="BK212"/>
  <c r="BK176"/>
  <c i="5" r="BK118"/>
  <c i="2" r="BK219"/>
  <c r="J448"/>
  <c i="3" r="J130"/>
  <c r="BK110"/>
  <c i="4" r="BK299"/>
  <c r="BK308"/>
  <c r="J321"/>
  <c r="BK216"/>
  <c i="5" r="BK126"/>
  <c r="J112"/>
  <c r="BK131"/>
  <c i="2" r="BK276"/>
  <c r="BK280"/>
  <c r="J404"/>
  <c r="BK371"/>
  <c r="J394"/>
  <c r="BK292"/>
  <c i="3" r="J126"/>
  <c i="4" r="J238"/>
  <c r="BK184"/>
  <c r="J248"/>
  <c r="BK267"/>
  <c i="5" r="BK111"/>
  <c i="2" l="1" r="T547"/>
  <c i="4" r="R548"/>
  <c i="2" r="T100"/>
  <c r="T99"/>
  <c r="P173"/>
  <c r="T173"/>
  <c r="BK324"/>
  <c r="J324"/>
  <c r="J70"/>
  <c r="BK464"/>
  <c r="J464"/>
  <c r="J71"/>
  <c i="3" r="P91"/>
  <c r="P90"/>
  <c r="BK133"/>
  <c r="R138"/>
  <c i="4" r="R100"/>
  <c r="P173"/>
  <c r="BK271"/>
  <c r="J271"/>
  <c r="J66"/>
  <c r="BK288"/>
  <c r="J288"/>
  <c r="J69"/>
  <c r="R288"/>
  <c r="T465"/>
  <c i="5" r="T91"/>
  <c r="T90"/>
  <c i="2" r="P100"/>
  <c r="P99"/>
  <c r="T187"/>
  <c r="BK288"/>
  <c r="J288"/>
  <c r="J69"/>
  <c r="T324"/>
  <c i="3" r="P101"/>
  <c r="P96"/>
  <c r="BK138"/>
  <c r="J138"/>
  <c r="J69"/>
  <c i="4" r="P187"/>
  <c r="T271"/>
  <c r="P288"/>
  <c r="P465"/>
  <c i="5" r="BK91"/>
  <c r="BK90"/>
  <c r="R91"/>
  <c r="R90"/>
  <c r="BK133"/>
  <c r="J133"/>
  <c r="J67"/>
  <c i="2" r="T271"/>
  <c r="R324"/>
  <c i="3" r="R91"/>
  <c r="R90"/>
  <c r="R133"/>
  <c r="R132"/>
  <c i="4" r="BK100"/>
  <c r="J100"/>
  <c r="J61"/>
  <c r="BK187"/>
  <c r="J187"/>
  <c r="J65"/>
  <c r="R271"/>
  <c r="R275"/>
  <c r="P325"/>
  <c i="5" r="T101"/>
  <c r="T96"/>
  <c r="BK138"/>
  <c r="J138"/>
  <c r="J69"/>
  <c i="2" r="BK173"/>
  <c r="J173"/>
  <c r="J62"/>
  <c r="R173"/>
  <c r="R271"/>
  <c r="T275"/>
  <c r="P288"/>
  <c r="P464"/>
  <c i="3" r="R101"/>
  <c r="R96"/>
  <c r="R89"/>
  <c r="P138"/>
  <c i="4" r="T187"/>
  <c r="P275"/>
  <c r="T325"/>
  <c i="5" r="P101"/>
  <c r="P96"/>
  <c r="P133"/>
  <c i="2" r="P187"/>
  <c r="BK275"/>
  <c r="J275"/>
  <c r="J67"/>
  <c r="P324"/>
  <c i="3" r="T101"/>
  <c r="T96"/>
  <c i="4" r="T100"/>
  <c r="T99"/>
  <c r="T173"/>
  <c r="BK325"/>
  <c r="J325"/>
  <c r="J70"/>
  <c r="BK465"/>
  <c r="J465"/>
  <c r="J71"/>
  <c i="5" r="R101"/>
  <c r="R96"/>
  <c r="R133"/>
  <c r="P138"/>
  <c i="2" r="BK100"/>
  <c r="J100"/>
  <c r="J61"/>
  <c r="BK187"/>
  <c r="J187"/>
  <c r="J65"/>
  <c r="BK271"/>
  <c r="J271"/>
  <c r="J66"/>
  <c r="P275"/>
  <c r="R288"/>
  <c r="T464"/>
  <c i="3" r="BK101"/>
  <c r="J101"/>
  <c r="J65"/>
  <c r="T133"/>
  <c i="4" r="R187"/>
  <c r="BK275"/>
  <c r="J275"/>
  <c r="J67"/>
  <c r="T288"/>
  <c r="R465"/>
  <c i="5" r="BK101"/>
  <c r="J101"/>
  <c r="J65"/>
  <c r="T133"/>
  <c r="R138"/>
  <c i="2" r="R100"/>
  <c r="R99"/>
  <c r="R187"/>
  <c r="R186"/>
  <c r="P271"/>
  <c r="R275"/>
  <c r="T288"/>
  <c r="R464"/>
  <c i="3" r="BK91"/>
  <c r="BK90"/>
  <c r="T91"/>
  <c r="T90"/>
  <c r="P133"/>
  <c r="P132"/>
  <c r="T138"/>
  <c i="4" r="P100"/>
  <c r="P99"/>
  <c r="BK173"/>
  <c r="J173"/>
  <c r="J62"/>
  <c r="R173"/>
  <c r="P271"/>
  <c r="T275"/>
  <c r="R325"/>
  <c i="5" r="P91"/>
  <c r="P90"/>
  <c r="T138"/>
  <c i="2" r="BK183"/>
  <c r="J183"/>
  <c r="J63"/>
  <c i="3" r="BK97"/>
  <c r="J97"/>
  <c r="J63"/>
  <c i="4" r="BK183"/>
  <c r="J183"/>
  <c r="J63"/>
  <c r="BK555"/>
  <c r="J555"/>
  <c r="J75"/>
  <c r="BK284"/>
  <c r="J284"/>
  <c r="J68"/>
  <c i="5" r="BK97"/>
  <c r="J97"/>
  <c r="J63"/>
  <c r="BK99"/>
  <c r="J99"/>
  <c r="J64"/>
  <c i="2" r="BK284"/>
  <c r="J284"/>
  <c r="J68"/>
  <c r="BK554"/>
  <c r="J554"/>
  <c r="J75"/>
  <c i="4" r="BK552"/>
  <c r="J552"/>
  <c r="J74"/>
  <c r="BK561"/>
  <c r="J561"/>
  <c r="J77"/>
  <c i="2" r="BK560"/>
  <c r="J560"/>
  <c r="J77"/>
  <c i="4" r="BK564"/>
  <c r="J564"/>
  <c r="J78"/>
  <c i="2" r="BK548"/>
  <c r="J548"/>
  <c r="J73"/>
  <c i="3" r="BK136"/>
  <c r="J136"/>
  <c r="J68"/>
  <c i="2" r="BK551"/>
  <c r="J551"/>
  <c r="J74"/>
  <c r="BK557"/>
  <c r="J557"/>
  <c r="J76"/>
  <c r="BK563"/>
  <c r="J563"/>
  <c r="J78"/>
  <c i="3" r="BK99"/>
  <c r="J99"/>
  <c r="J64"/>
  <c i="4" r="BK549"/>
  <c r="BK548"/>
  <c r="J548"/>
  <c r="J72"/>
  <c r="BK558"/>
  <c r="J558"/>
  <c r="J76"/>
  <c i="5" r="BK136"/>
  <c r="J136"/>
  <c r="J68"/>
  <c r="J83"/>
  <c r="BE102"/>
  <c r="BE103"/>
  <c r="BE126"/>
  <c r="BE142"/>
  <c i="4" r="J549"/>
  <c r="J73"/>
  <c i="5" r="E48"/>
  <c r="BE92"/>
  <c r="BE110"/>
  <c r="BE113"/>
  <c r="BE121"/>
  <c r="BE131"/>
  <c r="BE145"/>
  <c i="4" r="BK186"/>
  <c r="J186"/>
  <c r="J64"/>
  <c i="5" r="F85"/>
  <c r="BE94"/>
  <c r="BE109"/>
  <c r="BE123"/>
  <c r="BE130"/>
  <c r="BE141"/>
  <c r="BE143"/>
  <c r="BE144"/>
  <c i="4" r="BK99"/>
  <c r="J99"/>
  <c r="J60"/>
  <c i="5" r="F55"/>
  <c r="BE95"/>
  <c r="BE107"/>
  <c r="BE129"/>
  <c r="BE137"/>
  <c r="BE104"/>
  <c r="BE112"/>
  <c r="BE118"/>
  <c r="BE119"/>
  <c r="BE120"/>
  <c r="BE125"/>
  <c r="BE134"/>
  <c r="BE105"/>
  <c r="BE106"/>
  <c r="BE108"/>
  <c r="BE111"/>
  <c r="BE122"/>
  <c r="BE127"/>
  <c r="BE140"/>
  <c r="BE114"/>
  <c r="BE115"/>
  <c r="BE116"/>
  <c r="BE117"/>
  <c r="BE124"/>
  <c r="BE135"/>
  <c r="BE93"/>
  <c r="BE98"/>
  <c r="BE100"/>
  <c r="BE128"/>
  <c r="BE139"/>
  <c i="4" r="E48"/>
  <c r="J52"/>
  <c r="BE155"/>
  <c r="BE174"/>
  <c r="BE219"/>
  <c r="BE248"/>
  <c r="BE253"/>
  <c r="BE257"/>
  <c r="BE276"/>
  <c r="BE321"/>
  <c r="BE342"/>
  <c r="BE350"/>
  <c r="BE363"/>
  <c r="BE384"/>
  <c r="BE413"/>
  <c r="BE457"/>
  <c r="BE494"/>
  <c i="3" r="J90"/>
  <c r="J60"/>
  <c i="4" r="BE108"/>
  <c r="BE123"/>
  <c r="BE267"/>
  <c r="BE449"/>
  <c r="BE450"/>
  <c r="BE466"/>
  <c r="BE527"/>
  <c r="BE559"/>
  <c i="3" r="J133"/>
  <c r="J67"/>
  <c i="4" r="BE152"/>
  <c r="BE195"/>
  <c r="BE238"/>
  <c r="BE292"/>
  <c r="BE308"/>
  <c r="BE318"/>
  <c r="BE323"/>
  <c r="BE326"/>
  <c r="BE381"/>
  <c r="BE431"/>
  <c r="BE437"/>
  <c r="BE562"/>
  <c r="BE565"/>
  <c r="F55"/>
  <c r="BE116"/>
  <c r="BE138"/>
  <c r="BE145"/>
  <c r="BE178"/>
  <c r="BE181"/>
  <c r="BE188"/>
  <c r="BE227"/>
  <c r="BE234"/>
  <c r="BE327"/>
  <c r="BE356"/>
  <c r="BE370"/>
  <c r="BE375"/>
  <c r="BE378"/>
  <c r="BE389"/>
  <c r="BE447"/>
  <c i="3" r="J91"/>
  <c r="J61"/>
  <c r="BK96"/>
  <c r="J96"/>
  <c r="J62"/>
  <c i="4" r="BE101"/>
  <c r="BE176"/>
  <c r="BE220"/>
  <c r="BE243"/>
  <c r="BE299"/>
  <c r="BE332"/>
  <c r="BE372"/>
  <c r="BE395"/>
  <c r="BE419"/>
  <c r="BE444"/>
  <c r="BE460"/>
  <c r="BE510"/>
  <c r="BE512"/>
  <c r="BE534"/>
  <c r="BE130"/>
  <c r="BE148"/>
  <c r="BE184"/>
  <c r="BE212"/>
  <c r="BE215"/>
  <c r="BE265"/>
  <c r="BE280"/>
  <c r="BE285"/>
  <c r="BE289"/>
  <c r="BE296"/>
  <c r="BE306"/>
  <c r="BE480"/>
  <c r="BE202"/>
  <c r="BE216"/>
  <c r="BE269"/>
  <c r="BE272"/>
  <c r="BE392"/>
  <c r="BE405"/>
  <c r="BE425"/>
  <c r="BE461"/>
  <c r="BE463"/>
  <c r="BE550"/>
  <c r="BE210"/>
  <c r="BE274"/>
  <c r="BE337"/>
  <c r="BE553"/>
  <c r="BE556"/>
  <c i="3" r="J52"/>
  <c r="F85"/>
  <c r="BE102"/>
  <c r="BE103"/>
  <c r="BE127"/>
  <c r="BE144"/>
  <c r="E48"/>
  <c r="BE98"/>
  <c r="BE106"/>
  <c r="BE107"/>
  <c r="BE109"/>
  <c r="BE114"/>
  <c r="BE124"/>
  <c r="BE137"/>
  <c r="BE94"/>
  <c r="BE111"/>
  <c r="BE113"/>
  <c r="BE121"/>
  <c r="BE128"/>
  <c r="BE129"/>
  <c r="BE131"/>
  <c r="BE134"/>
  <c r="BE140"/>
  <c i="2" r="BK99"/>
  <c r="J99"/>
  <c r="J60"/>
  <c r="BK186"/>
  <c r="J186"/>
  <c r="J64"/>
  <c i="3" r="F86"/>
  <c r="BE95"/>
  <c r="BE104"/>
  <c r="BE110"/>
  <c r="BE118"/>
  <c r="BE119"/>
  <c r="BE141"/>
  <c r="BE145"/>
  <c i="2" r="BK547"/>
  <c r="J547"/>
  <c r="J72"/>
  <c i="3" r="BE108"/>
  <c r="BE112"/>
  <c r="BE120"/>
  <c r="BE122"/>
  <c r="BE123"/>
  <c r="BE130"/>
  <c r="BE139"/>
  <c r="BE105"/>
  <c r="BE115"/>
  <c r="BE125"/>
  <c r="BE126"/>
  <c r="BE142"/>
  <c r="BE143"/>
  <c r="BE92"/>
  <c r="BE93"/>
  <c r="BE116"/>
  <c r="BE135"/>
  <c r="BE100"/>
  <c r="BE117"/>
  <c i="2" r="J52"/>
  <c r="BE176"/>
  <c r="BE195"/>
  <c r="BE269"/>
  <c r="BE371"/>
  <c r="BE377"/>
  <c r="BE404"/>
  <c r="BE412"/>
  <c r="BE443"/>
  <c r="BE459"/>
  <c r="BE465"/>
  <c r="BE549"/>
  <c r="BE555"/>
  <c r="BE558"/>
  <c r="BE561"/>
  <c r="BE564"/>
  <c r="F55"/>
  <c r="BE155"/>
  <c r="BE216"/>
  <c r="BE257"/>
  <c r="BE326"/>
  <c r="BE336"/>
  <c r="BE424"/>
  <c r="BE456"/>
  <c r="BE509"/>
  <c r="BE533"/>
  <c r="E88"/>
  <c r="BE101"/>
  <c r="BE116"/>
  <c r="BE227"/>
  <c r="BE267"/>
  <c r="BE305"/>
  <c r="BE322"/>
  <c r="BE325"/>
  <c r="BE448"/>
  <c r="BE188"/>
  <c r="BE202"/>
  <c r="BE248"/>
  <c r="BE272"/>
  <c r="BE292"/>
  <c r="BE331"/>
  <c r="BE355"/>
  <c r="BE380"/>
  <c r="BE479"/>
  <c r="BE108"/>
  <c r="BE130"/>
  <c r="BE145"/>
  <c r="BE184"/>
  <c r="BE210"/>
  <c r="BE253"/>
  <c r="BE296"/>
  <c r="BE298"/>
  <c r="BE341"/>
  <c r="BE349"/>
  <c r="BE383"/>
  <c r="BE391"/>
  <c r="BE394"/>
  <c r="BE511"/>
  <c r="BE552"/>
  <c r="BE123"/>
  <c r="BE138"/>
  <c r="BE148"/>
  <c r="BE152"/>
  <c r="BE174"/>
  <c r="BE234"/>
  <c r="BE265"/>
  <c r="BE274"/>
  <c r="BE280"/>
  <c r="BE285"/>
  <c r="BE289"/>
  <c r="BE317"/>
  <c r="BE388"/>
  <c r="BE418"/>
  <c r="BE436"/>
  <c r="BE493"/>
  <c r="BE181"/>
  <c r="BE212"/>
  <c r="BE215"/>
  <c r="BE219"/>
  <c r="BE220"/>
  <c r="BE238"/>
  <c r="BE243"/>
  <c r="BE276"/>
  <c r="BE307"/>
  <c r="BE320"/>
  <c r="BE369"/>
  <c r="BE374"/>
  <c r="BE446"/>
  <c r="BE526"/>
  <c r="BE178"/>
  <c r="BE362"/>
  <c r="BE430"/>
  <c r="BE449"/>
  <c r="BE460"/>
  <c r="BE462"/>
  <c i="3" r="J34"/>
  <c i="1" r="AW56"/>
  <c i="4" r="F36"/>
  <c i="1" r="BC57"/>
  <c i="5" r="J34"/>
  <c i="1" r="AW58"/>
  <c i="4" r="F37"/>
  <c i="1" r="BD57"/>
  <c i="5" r="F36"/>
  <c i="1" r="BC58"/>
  <c i="3" r="F37"/>
  <c i="1" r="BD56"/>
  <c i="5" r="F37"/>
  <c i="1" r="BD58"/>
  <c i="3" r="F34"/>
  <c i="1" r="BA56"/>
  <c i="3" r="F35"/>
  <c i="1" r="BB56"/>
  <c i="4" r="F35"/>
  <c i="1" r="BB57"/>
  <c i="2" r="F34"/>
  <c i="1" r="BA55"/>
  <c i="5" r="F35"/>
  <c i="1" r="BB58"/>
  <c i="2" r="F36"/>
  <c i="1" r="BC55"/>
  <c i="2" r="F35"/>
  <c i="1" r="BB55"/>
  <c i="2" r="J34"/>
  <c i="1" r="AW55"/>
  <c i="4" r="F34"/>
  <c i="1" r="BA57"/>
  <c i="4" r="J34"/>
  <c i="1" r="AW57"/>
  <c i="3" r="F36"/>
  <c i="1" r="BC56"/>
  <c i="5" r="F34"/>
  <c i="1" r="BA58"/>
  <c i="2" r="F37"/>
  <c i="1" r="BD55"/>
  <c i="4" l="1" r="R186"/>
  <c i="5" r="P132"/>
  <c i="3" r="P89"/>
  <c i="1" r="AU56"/>
  <c i="5" r="P89"/>
  <c i="1" r="AU58"/>
  <c i="2" r="P186"/>
  <c r="P98"/>
  <c i="1" r="AU55"/>
  <c i="4" r="P186"/>
  <c r="P98"/>
  <c i="1" r="AU57"/>
  <c i="2" r="R98"/>
  <c i="3" r="T132"/>
  <c r="T89"/>
  <c i="5" r="R132"/>
  <c r="R89"/>
  <c i="4" r="R99"/>
  <c r="R98"/>
  <c i="3" r="BK132"/>
  <c r="J132"/>
  <c r="J66"/>
  <c i="5" r="T132"/>
  <c r="T89"/>
  <c i="4" r="T186"/>
  <c r="T98"/>
  <c i="2" r="T186"/>
  <c r="T98"/>
  <c i="5" r="J90"/>
  <c r="J60"/>
  <c r="J91"/>
  <c r="J61"/>
  <c r="BK132"/>
  <c r="J132"/>
  <c r="J66"/>
  <c r="BK96"/>
  <c r="J96"/>
  <c r="J62"/>
  <c i="4" r="BK98"/>
  <c r="J98"/>
  <c i="3" r="BK89"/>
  <c r="J89"/>
  <c r="J59"/>
  <c i="2" r="BK98"/>
  <c r="J98"/>
  <c r="J59"/>
  <c i="3" r="J33"/>
  <c i="1" r="AV56"/>
  <c r="AT56"/>
  <c i="5" r="J33"/>
  <c i="1" r="AV58"/>
  <c r="AT58"/>
  <c i="2" r="F33"/>
  <c i="1" r="AZ55"/>
  <c r="BC54"/>
  <c r="W32"/>
  <c i="4" r="F33"/>
  <c i="1" r="AZ57"/>
  <c i="3" r="F33"/>
  <c i="1" r="AZ56"/>
  <c i="4" r="J30"/>
  <c i="1" r="AG57"/>
  <c r="BB54"/>
  <c r="W31"/>
  <c i="4" r="J33"/>
  <c i="1" r="AV57"/>
  <c r="AT57"/>
  <c i="5" r="F33"/>
  <c i="1" r="AZ58"/>
  <c r="BD54"/>
  <c r="W33"/>
  <c i="2" r="J33"/>
  <c i="1" r="AV55"/>
  <c r="AT55"/>
  <c r="BA54"/>
  <c r="W30"/>
  <c i="5" l="1" r="BK89"/>
  <c r="J89"/>
  <c r="J59"/>
  <c i="1" r="AN57"/>
  <c i="4" r="J59"/>
  <c r="J39"/>
  <c i="1" r="AX54"/>
  <c i="3" r="J30"/>
  <c i="1" r="AG56"/>
  <c r="AN56"/>
  <c r="AZ54"/>
  <c r="W29"/>
  <c r="AU54"/>
  <c r="AW54"/>
  <c r="AK30"/>
  <c r="AY54"/>
  <c i="2" r="J30"/>
  <c i="1" r="AG55"/>
  <c i="3" l="1" r="J39"/>
  <c i="2" r="J39"/>
  <c i="1" r="AN55"/>
  <c i="5" r="J30"/>
  <c i="1" r="AG58"/>
  <c r="AG54"/>
  <c r="AK26"/>
  <c r="AV54"/>
  <c r="AK29"/>
  <c r="AK35"/>
  <c i="5" l="1" r="J39"/>
  <c i="1" r="AN58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<sst xmlns="http://schemas.openxmlformats.org/spreadsheetml/2006/main">
  <si>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</si>
  <si>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</si>
  <si>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</si>
  <si>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</si>
  <si>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</si>
  <si>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{cfe6ce57-d297-41f4-9aab-0c59984be98c}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</si>
  <si>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</si>
  <si>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</si>
  <si>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</si>
  <si>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</si>
  <si>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</si>
  <si>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</si>
  <si>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</si>
  <si>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</si>
  <si>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2023047-R1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</si>
  <si>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</si>
  <si>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</si>
  <si>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střech Šluknov</t>
  </si>
  <si>
    <t>KSO:</t>
  </si>
  <si>
    <t/>
  </si>
  <si>
    <t>CC-CZ:</t>
  </si>
  <si>
    <t>Místo:</t>
  </si>
  <si>
    <t>Šluknov</t>
  </si>
  <si>
    <t>Datum:</t>
  </si>
  <si>
    <t>2. 8. 2023</t>
  </si>
  <si>
    <t>Zadavatel:</t>
  </si>
  <si>
    <t>IČ:</t>
  </si>
  <si>
    <t>Město Šluknov</t>
  </si>
  <si>
    <t>DIČ:</t>
  </si>
  <si>
    <t>Uchazeč:</t>
  </si>
  <si>
    <t>Vyplň údaj</t>
  </si>
  <si>
    <t>Projektant:</t>
  </si>
  <si>
    <t>ProProjekt s.r.o.</t>
  </si>
  <si>
    <t>True</t>
  </si>
  <si>
    <t>Zpracovatel:</t>
  </si>
  <si>
    <t>Jakub Hon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</si>
  <si>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</si>
  <si>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</si>
  <si>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</si>
  <si>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</si>
  <si>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</si>
  <si>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</si>
  <si>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</si>
  <si>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</si>
  <si>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</si>
  <si>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</si>
  <si>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</si>
  <si>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</si>
  <si>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</si>
  <si>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</si>
  <si>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</si>
  <si>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</si>
  <si>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</si>
  <si>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</si>
  <si>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</si>
  <si>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</si>
  <si>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</si>
  <si>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</si>
  <si>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</si>
  <si>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</si>
  <si>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</si>
  <si>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</si>
  <si>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</si>
  <si>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</si>
  <si>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</si>
  <si>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</si>
  <si>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</si>
  <si>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</si>
  <si>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</si>
  <si>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</si>
  <si>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</si>
  <si>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</si>
  <si>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</si>
  <si>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</si>
  <si>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</si>
  <si>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</si>
  <si>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</si>
  <si>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</si>
  <si>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Výměna střešní krytiny na bytovém domě č.p.663</t>
  </si>
  <si>
    <t>STA</t>
  </si>
  <si>
    <t>1</t>
  </si>
  <si>
    <t>{7b33aa22-003e-44a6-b2ad-c54856354fda}</t>
  </si>
  <si>
    <t>2</t>
  </si>
  <si>
    <t>SO 01.1</t>
  </si>
  <si>
    <t>NN - na bytovém domě č.p.663</t>
  </si>
  <si>
    <t>{ff6cf804-fcf5-4414-815c-e1b894caa1f1}</t>
  </si>
  <si>
    <t>SO 02</t>
  </si>
  <si>
    <t>Výměna střešní krytiny na bytovém domě č.p.662</t>
  </si>
  <si>
    <t>{bd3c83b6-5962-42d5-bf14-82ec470d1727}</t>
  </si>
  <si>
    <t>SO 02.2</t>
  </si>
  <si>
    <t>NN - na bytovém domě č.p.662</t>
  </si>
  <si>
    <t>{bf3e195f-0925-4096-b776-683418f7803c}</t>
  </si>
  <si>
    <t>KRYCÍ LIST SOUPISU PRACÍ</t>
  </si>
  <si>
    <t>Objekt:</t>
  </si>
  <si>
    <t>SO 01 - Výměna střešní krytiny na bytovém domě č.p.663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</si>
  <si>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</si>
  <si>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</si>
  <si>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</si>
  <si>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</si>
  <si>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</si>
  <si>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</si>
  <si>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</si>
  <si>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</si>
  <si>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</si>
  <si>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</si>
  <si>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</si>
  <si>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741 - Elektroinstalace - silnoproud</t>
  </si>
  <si>
    <t xml:space="preserve">    742 - Elektroinstalace - slaboproud</t>
  </si>
  <si>
    <t xml:space="preserve">    762 - Konstrukce tesařské</t>
  </si>
  <si>
    <t xml:space="preserve">    764 - Konstrukce klempířské</t>
  </si>
  <si>
    <t xml:space="preserve">    765 - Krytina skládaná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</si>
  <si>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</si>
  <si>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</si>
  <si>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</si>
  <si>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</si>
  <si>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</si>
  <si>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</si>
  <si>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</si>
  <si>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</si>
  <si>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</si>
  <si>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</si>
  <si>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</si>
  <si>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</si>
  <si>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</si>
  <si>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</si>
  <si>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</si>
  <si>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</si>
  <si>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</si>
  <si>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</si>
  <si>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</si>
  <si>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</si>
  <si>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</si>
  <si>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</si>
  <si>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</si>
  <si>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</si>
  <si>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</si>
  <si>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</si>
  <si>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941311112</t>
  </si>
  <si>
    <t>Lešení řadové modulové lehké pracovní s podlahami s provozním zatížením tř. 3 do 200 kg/m2 šířky tř. SW06 od 0,6 do 0,9 m výšky přes 10 do 25 m montáž</t>
  </si>
  <si>
    <t>m2</t>
  </si>
  <si>
    <t>CS ÚRS 2023 02</t>
  </si>
  <si>
    <t>4</t>
  </si>
  <si>
    <t>346000948</t>
  </si>
  <si>
    <t>Online PSC</t>
  </si>
  <si>
    <t>https://podminky.urs.cz/item/CS_URS_2023_02/941311112</t>
  </si>
  <si>
    <t>VV</t>
  </si>
  <si>
    <t>(9,5*9)+(9,5*9)+(4*11) "SZ</t>
  </si>
  <si>
    <t>22,5*9 "JV</t>
  </si>
  <si>
    <t>16*11 "JZ</t>
  </si>
  <si>
    <t>(3*13)+(11*11)"SV</t>
  </si>
  <si>
    <t>Součet</t>
  </si>
  <si>
    <t>941311211</t>
  </si>
  <si>
    <t>Lešení řadové modulové lehké pracovní s podlahami s provozním zatížením tř. 3 do 200 kg/m2 šířky tř. SW06 od 0,6 do 0,9 m výšky do 10 m příplatek k ceně za každý den použití</t>
  </si>
  <si>
    <t>16</t>
  </si>
  <si>
    <t>439658926</t>
  </si>
  <si>
    <t>https://podminky.urs.cz/item/CS_URS_2023_02/941311211</t>
  </si>
  <si>
    <t>753,5*90 'Přepočtené koeficientem množství</t>
  </si>
  <si>
    <t>3</t>
  </si>
  <si>
    <t>941311812</t>
  </si>
  <si>
    <t>Lešení řadové modulové lehké pracovní s podlahami s provozním zatížením tř. 3 do 200 kg/m2 šířky tř. SW06 od 0,6 do 0,9 m výšky přes 10 do 25 m demontáž</t>
  </si>
  <si>
    <t>-619890112</t>
  </si>
  <si>
    <t>https://podminky.urs.cz/item/CS_URS_2023_02/941311812</t>
  </si>
  <si>
    <t>944611111</t>
  </si>
  <si>
    <t>Plachta ochranná zavěšená na konstrukci lešení z textilie z umělých vláken montáž</t>
  </si>
  <si>
    <t>1308260901</t>
  </si>
  <si>
    <t>https://podminky.urs.cz/item/CS_URS_2023_02/944611111</t>
  </si>
  <si>
    <t>5</t>
  </si>
  <si>
    <t>944611211</t>
  </si>
  <si>
    <t>Plachta ochranná zavěšená na konstrukci lešení z textilie z umělých vláken příplatek k ceně za každý den použití</t>
  </si>
  <si>
    <t>18461640</t>
  </si>
  <si>
    <t>https://podminky.urs.cz/item/CS_URS_2023_02/944611211</t>
  </si>
  <si>
    <t>6</t>
  </si>
  <si>
    <t>944611811</t>
  </si>
  <si>
    <t>Plachta ochranná zavěšená na konstrukci lešení z textilie z umělých vláken demontáž</t>
  </si>
  <si>
    <t>-1089546040</t>
  </si>
  <si>
    <t>https://podminky.urs.cz/item/CS_URS_2023_02/944611811</t>
  </si>
  <si>
    <t>7</t>
  </si>
  <si>
    <t>949521111</t>
  </si>
  <si>
    <t>Podchod u dílcových lešení zřizovaný současně s lehkým nebo těžkým pracovním lešením, šířky do 1,5 m montáž</t>
  </si>
  <si>
    <t>m</t>
  </si>
  <si>
    <t>-68431534</t>
  </si>
  <si>
    <t>https://podminky.urs.cz/item/CS_URS_2023_02/949521111</t>
  </si>
  <si>
    <t>4 "JV</t>
  </si>
  <si>
    <t>8</t>
  </si>
  <si>
    <t>949521211</t>
  </si>
  <si>
    <t>Podchod u dílcových lešení zřizovaný současně s lehkým nebo těžkým pracovním lešením, šířky do 1,5 m příplatek k ceně za každý den použití</t>
  </si>
  <si>
    <t>1249808580</t>
  </si>
  <si>
    <t>https://podminky.urs.cz/item/CS_URS_2023_02/949521211</t>
  </si>
  <si>
    <t>4*90 'Přepočtené koeficientem množství</t>
  </si>
  <si>
    <t>949521811</t>
  </si>
  <si>
    <t>Podchod u dílcových lešení zřizovaný současně s lehkým nebo těžkým pracovním lešením, šířky do 1,5 m demontáž</t>
  </si>
  <si>
    <t>-809583350</t>
  </si>
  <si>
    <t>https://podminky.urs.cz/item/CS_URS_2023_02/949521811</t>
  </si>
  <si>
    <t>10</t>
  </si>
  <si>
    <t>952902501</t>
  </si>
  <si>
    <t>Čištění budov při provádění oprav a udržovacích prací střešních nebo nadstřešních konstrukcí, střech plochých</t>
  </si>
  <si>
    <t>-702241532</t>
  </si>
  <si>
    <t>https://podminky.urs.cz/item/CS_URS_2023_02/952902501</t>
  </si>
  <si>
    <t>195,55 "vodorovná část</t>
  </si>
  <si>
    <t>(1,7+0,7+1,7+0,7)+(0,7+0,7+0,7+0,7)+(0,65+1,4+0,65+1,4)+(0,7+0,7+0,7+0,7)+(0,7+0,7+0,7+0,7)*0,3 "ventilační hlavice</t>
  </si>
  <si>
    <t>(0,6+0,6+0,6+0,6)*0,3 "komínové těleso</t>
  </si>
  <si>
    <t>Mezisoučet "vodorovná část</t>
  </si>
  <si>
    <t>(7,3+7,3+5,4+6+2,05+2,05) "JV - šikmá</t>
  </si>
  <si>
    <t>(2,06+27+3,3+0,7) "JZ - šikmá</t>
  </si>
  <si>
    <t>(2,05+10,5+12,7+0,7+3,3)+(2*3,3*2) "SV - šikmá</t>
  </si>
  <si>
    <t>(10,8+12,1) "SZ - šikmá</t>
  </si>
  <si>
    <t>Mezisoučet "šikmá část</t>
  </si>
  <si>
    <t>2+(1,35*0,3)+(1,35*0,3)+0,7+1,95+5,5+(1,35*0,3*2)+7+1,3+5,4 "JV - svislá</t>
  </si>
  <si>
    <t>19,12 "JZ - svislá</t>
  </si>
  <si>
    <t>8,11+(1,35*0,3*2)+7 "SV - svislá</t>
  </si>
  <si>
    <t>9,7+9,8 "SZ - svislá</t>
  </si>
  <si>
    <t>Mezisoučet "svislá část</t>
  </si>
  <si>
    <t>420,13*1,05 'Přepočtené koeficientem množství</t>
  </si>
  <si>
    <t>997</t>
  </si>
  <si>
    <t>Přesun sutě</t>
  </si>
  <si>
    <t>11</t>
  </si>
  <si>
    <t>997013113</t>
  </si>
  <si>
    <t>Vnitrostaveništní doprava suti a vybouraných hmot vodorovně do 50 m svisle s použitím mechanizace pro budovy a haly výšky přes 9 do 12 m</t>
  </si>
  <si>
    <t>t</t>
  </si>
  <si>
    <t>-1533242354</t>
  </si>
  <si>
    <t>https://podminky.urs.cz/item/CS_URS_2023_02/997013113</t>
  </si>
  <si>
    <t>12</t>
  </si>
  <si>
    <t>997013501</t>
  </si>
  <si>
    <t>Odvoz suti a vybouraných hmot na skládku nebo meziskládku se složením, na vzdálenost do 1 km</t>
  </si>
  <si>
    <t>2010656446</t>
  </si>
  <si>
    <t>https://podminky.urs.cz/item/CS_URS_2023_02/997013501</t>
  </si>
  <si>
    <t>13</t>
  </si>
  <si>
    <t>997013509</t>
  </si>
  <si>
    <t>Odvoz suti a vybouraných hmot na skládku nebo meziskládku se složením, na vzdálenost Příplatek k ceně za každý další i započatý 1 km přes 1 km</t>
  </si>
  <si>
    <t>571115619</t>
  </si>
  <si>
    <t>https://podminky.urs.cz/item/CS_URS_2023_02/997013509</t>
  </si>
  <si>
    <t>11,389*43 'Přepočtené koeficientem množství</t>
  </si>
  <si>
    <t>14</t>
  </si>
  <si>
    <t>997013814</t>
  </si>
  <si>
    <t>Poplatek za uložení stavebního odpadu na skládce (skládkovné) z izolačních materiálů zatříděného do Katalogu odpadů pod kódem 17 06 04</t>
  </si>
  <si>
    <t>-95530132</t>
  </si>
  <si>
    <t>https://podminky.urs.cz/item/CS_URS_2023_02/997013814</t>
  </si>
  <si>
    <t>998</t>
  </si>
  <si>
    <t>Přesun hmot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</si>
  <si>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</si>
  <si>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</si>
  <si>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897331341</t>
  </si>
  <si>
    <t>https://podminky.urs.cz/item/CS_URS_2023_02/998011002</t>
  </si>
  <si>
    <t>PSV</t>
  </si>
  <si>
    <t>Práce a dodávky PSV</t>
  </si>
  <si>
    <t>712</t>
  </si>
  <si>
    <t>Povlakové krytiny</t>
  </si>
  <si>
    <t>712340832</t>
  </si>
  <si>
    <t>Odstranění povlakové krytiny střech plochých do 10° z přitavených pásů NAIP v plné ploše dvouvrstvé</t>
  </si>
  <si>
    <t>-958856025</t>
  </si>
  <si>
    <t>https://podminky.urs.cz/item/CS_URS_2023_02/712340832</t>
  </si>
  <si>
    <t>211,61*1,05 'Přepočtené koeficientem množství</t>
  </si>
  <si>
    <t>17</t>
  </si>
  <si>
    <t>712340834</t>
  </si>
  <si>
    <t>Odstranění povlakové krytiny střech plochých do 10° z přitavených pásů NAIP v plné ploše Příplatek k ceně - 0833 za každou další vrstvu</t>
  </si>
  <si>
    <t>1749379855</t>
  </si>
  <si>
    <t>https://podminky.urs.cz/item/CS_URS_2023_02/712340834</t>
  </si>
  <si>
    <t>195,55 "vodorvná část</t>
  </si>
  <si>
    <t>18</t>
  </si>
  <si>
    <t>712361705</t>
  </si>
  <si>
    <t>Provedení povlakové krytiny střech plochých do 10° fólií lepená se svařovanými spoji</t>
  </si>
  <si>
    <t>109538500</t>
  </si>
  <si>
    <t>https://podminky.urs.cz/item/CS_URS_2023_02/712361705</t>
  </si>
  <si>
    <t>(13+6+5,5+30)*1 "žlab</t>
  </si>
  <si>
    <t>266,11*1,05 'Přepočtené koeficientem množství</t>
  </si>
  <si>
    <t>19</t>
  </si>
  <si>
    <t>M</t>
  </si>
  <si>
    <t>28322000</t>
  </si>
  <si>
    <t>fólie hydroizolační střešní mPVC mechanicky kotvená šedá tl 2,0mm</t>
  </si>
  <si>
    <t>32</t>
  </si>
  <si>
    <t>649812619</t>
  </si>
  <si>
    <t>279,416180414217*1,1655 'Přepočtené koeficientem množství</t>
  </si>
  <si>
    <t>20</t>
  </si>
  <si>
    <t>712363115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</si>
  <si>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</si>
  <si>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kus</t>
  </si>
  <si>
    <t>1264692428</t>
  </si>
  <si>
    <t>https://podminky.urs.cz/item/CS_URS_2023_02/712363115</t>
  </si>
  <si>
    <t>28342028</t>
  </si>
  <si>
    <t>manžeta těsnící pro prostupy hydroizolací z PVC otevřená kruhová vnitřní průměr 200</t>
  </si>
  <si>
    <t>870262042</t>
  </si>
  <si>
    <t>22</t>
  </si>
  <si>
    <t>712363122</t>
  </si>
  <si>
    <t>Provedení povlakové krytiny střech plochých do 10° fólií ostatní činnosti při pokládání hydroizolačních fólií (materiál ve specifikaci) zaizolování prostupů střešní rovinou provedení rohů a koutů izolačními tvarovkami horkovzdušným navařením</t>
  </si>
  <si>
    <t>-642954807</t>
  </si>
  <si>
    <t>https://podminky.urs.cz/item/CS_URS_2023_02/712363122</t>
  </si>
  <si>
    <t>23</t>
  </si>
  <si>
    <t>28322071</t>
  </si>
  <si>
    <t>roh vnější pro střešní fólie mPVC šedá</t>
  </si>
  <si>
    <t>-321902819</t>
  </si>
  <si>
    <t>24</t>
  </si>
  <si>
    <t>712363352</t>
  </si>
  <si>
    <t>Povlakové krytiny střech plochých do 10° z tvarovaných poplastovaných lišt pro mPVC vnitřní koutová lišta rš 100 mm</t>
  </si>
  <si>
    <t>-1131690032</t>
  </si>
  <si>
    <t>https://podminky.urs.cz/item/CS_URS_2023_02/712363352</t>
  </si>
  <si>
    <t>25,5+12+11+59 "Úžlabí s atikou</t>
  </si>
  <si>
    <t>(1,7+0,7+1,7+0,7)+(0,7+0,7+0,7+0,7)+(0,6+1,4+0,65+0,65)+(0,7+0,7+0,7+0,7)+(0,6+0,6+0,6+0,6)+(1,2+0,9+1,2+0,9)+(0,68+0,7+0,68+0,7) "komín větrání</t>
  </si>
  <si>
    <t>14*0,25 "rohy vnější část úžlabí</t>
  </si>
  <si>
    <t>10*0,5 "rozhy vnitřní část úžlabí</t>
  </si>
  <si>
    <t>25</t>
  </si>
  <si>
    <t>712363353</t>
  </si>
  <si>
    <t>Povlakové krytiny střech plochých do 10° z tvarovaných poplastovaných lišt pro mPVC vnější koutová lišta rš 100 mm</t>
  </si>
  <si>
    <t>642318235</t>
  </si>
  <si>
    <t>https://podminky.urs.cz/item/CS_URS_2023_02/712363353</t>
  </si>
  <si>
    <t>2*0,25 "rohy vnější část úžlabí</t>
  </si>
  <si>
    <t>6*0,5 "rohy vnitřní část úžlabí</t>
  </si>
  <si>
    <t>(1,7+0,7+1,7+0,7)+(0,7+0,7+0,7+0,7)+(0,6+1,4+0,65+0,65)+(0,7+0,7+0,7+0,7)+(0,6+0,6+0,6+0,6)+(1,2+0,9+1,2+0,9)+(0,68+0,7+0,68+0,7) "komín - větrání</t>
  </si>
  <si>
    <t>24*0,3 "rohy komín - větrání</t>
  </si>
  <si>
    <t>26</t>
  </si>
  <si>
    <t>712363357</t>
  </si>
  <si>
    <t>Povlakové krytiny střech plochých do 10° z tvarovaných poplastovaných lišt pro mPVC okapnice rš 250 mm</t>
  </si>
  <si>
    <t>-182397404</t>
  </si>
  <si>
    <t>https://podminky.urs.cz/item/CS_URS_2023_02/712363357</t>
  </si>
  <si>
    <t>26,15+26,15 "vodorovná část</t>
  </si>
  <si>
    <t>27</t>
  </si>
  <si>
    <t>712363359</t>
  </si>
  <si>
    <t>Povlakové krytiny střech plochých do 10° z tvarovaných poplastovaných lišt pro mPVC závětrná lišta rš 300 mm</t>
  </si>
  <si>
    <t>1881175062</t>
  </si>
  <si>
    <t>https://podminky.urs.cz/item/CS_URS_2023_02/712363359</t>
  </si>
  <si>
    <t>0,7+0,7 "JV z proché střechy</t>
  </si>
  <si>
    <t>0,8+0,8 "SV z ploché střechy</t>
  </si>
  <si>
    <t>28</t>
  </si>
  <si>
    <t>712363366</t>
  </si>
  <si>
    <t>Povlakové krytiny střech plochých do 10° z tvarovaných poplastovaných lišt pro mPVC rovná lišta rš 100 mm</t>
  </si>
  <si>
    <t>-795111630</t>
  </si>
  <si>
    <t>https://podminky.urs.cz/item/CS_URS_2023_02/712363366</t>
  </si>
  <si>
    <t>12,5+6+5,5+30 "v úžlabí napojení pod plechovou krytiny</t>
  </si>
  <si>
    <t>0,6+0,6+0,6+0,6 "komín</t>
  </si>
  <si>
    <t>29</t>
  </si>
  <si>
    <t>712363384</t>
  </si>
  <si>
    <t>Povlakové krytiny střech plochých do 10° z tvarovaných poplastovaných lišt ostatní atypická výroba profilů o větší rš</t>
  </si>
  <si>
    <t>-469688746</t>
  </si>
  <si>
    <t>https://podminky.urs.cz/item/CS_URS_2023_02/712363384</t>
  </si>
  <si>
    <t>5,1*0,5 "SZ z ploché střechy - úžlabí</t>
  </si>
  <si>
    <t>(13,5+7+6+30,5)*0,25 "Atika podkl plech pod fólii</t>
  </si>
  <si>
    <t>30</t>
  </si>
  <si>
    <t>7123636-P</t>
  </si>
  <si>
    <t>Příplatek za provedení detailů fólií</t>
  </si>
  <si>
    <t>-1829072308</t>
  </si>
  <si>
    <t>31</t>
  </si>
  <si>
    <t>712391172</t>
  </si>
  <si>
    <t>Provedení povlakové krytiny střech plochých do 10° -ostatní práce provedení vrstvy textilní ochranné</t>
  </si>
  <si>
    <t>1522134231</t>
  </si>
  <si>
    <t>https://podminky.urs.cz/item/CS_URS_2023_02/712391172</t>
  </si>
  <si>
    <t>69311088</t>
  </si>
  <si>
    <t>geotextilie netkaná separační, ochranná, filtrační, drenážní PES 500g/m2</t>
  </si>
  <si>
    <t>-688579600</t>
  </si>
  <si>
    <t>279,416128774632*1,155 'Přepočtené koeficientem množství</t>
  </si>
  <si>
    <t>33</t>
  </si>
  <si>
    <t>998712102</t>
  </si>
  <si>
    <t>Přesun hmot pro povlakové krytiny stanovený z hmotnosti přesunovaného materiálu vodorovná dopravní vzdálenost do 50 m v objektech výšky přes 6 do 12 m</t>
  </si>
  <si>
    <t>1819572616</t>
  </si>
  <si>
    <t>https://podminky.urs.cz/item/CS_URS_2023_02/998712102</t>
  </si>
  <si>
    <t>34</t>
  </si>
  <si>
    <t>998712181</t>
  </si>
  <si>
    <t>Přesun hmot pro povlakové krytiny stanovený z hmotnosti přesunovaného materiálu Příplatek k cenám za přesun prováděný bez použití mechanizace pro jakoukoliv výšku objektu</t>
  </si>
  <si>
    <t>-227638021</t>
  </si>
  <si>
    <t>https://podminky.urs.cz/item/CS_URS_2023_02/998712181</t>
  </si>
  <si>
    <t>713</t>
  </si>
  <si>
    <t>Izolace tepelné</t>
  </si>
  <si>
    <t>35</t>
  </si>
  <si>
    <t>713191321</t>
  </si>
  <si>
    <t>Montáž tepelné izolace stavebních konstrukcí - doplňky a konstrukční součásti střech plochých osazení odvětrávacích komínků</t>
  </si>
  <si>
    <t>191210940</t>
  </si>
  <si>
    <t>https://podminky.urs.cz/item/CS_URS_2023_02/713191321</t>
  </si>
  <si>
    <t>36</t>
  </si>
  <si>
    <t>28342055</t>
  </si>
  <si>
    <t>komínek střešní odvětrávací s integrovanou manžetou z PVC DN 150</t>
  </si>
  <si>
    <t>-1463690716</t>
  </si>
  <si>
    <t>741</t>
  </si>
  <si>
    <t>Elektroinstalace - silnoproud</t>
  </si>
  <si>
    <t>37</t>
  </si>
  <si>
    <t>741421821</t>
  </si>
  <si>
    <t>Demontáž hromosvodného vedení bez zachování funkčnosti svodových drátů nebo lan na rovné střeše, průměru do 8 mm</t>
  </si>
  <si>
    <t>1974154354</t>
  </si>
  <si>
    <t>https://podminky.urs.cz/item/CS_URS_2023_02/741421821</t>
  </si>
  <si>
    <t>(1+6,5+5,5+1+5,5+6,5+1+8+1+3+3+4+4+1,5+6,5+1+1+4,5+2+1+1+5,5+2,5+7)</t>
  </si>
  <si>
    <t>83,5*1,1 'Přepočtené koeficientem množství</t>
  </si>
  <si>
    <t>38</t>
  </si>
  <si>
    <t>741421831</t>
  </si>
  <si>
    <t>Demontáž hromosvodného vedení bez zachování funkčnosti svodových drátů nebo lan na šikmé střeše, průměru do 8 mm</t>
  </si>
  <si>
    <t>-1442741570</t>
  </si>
  <si>
    <t>https://podminky.urs.cz/item/CS_URS_2023_02/741421831</t>
  </si>
  <si>
    <t>(4+4+4+4+4)</t>
  </si>
  <si>
    <t>20*1,1 'Přepočtené koeficientem množství</t>
  </si>
  <si>
    <t>742</t>
  </si>
  <si>
    <t>Elektroinstalace - slaboproud</t>
  </si>
  <si>
    <t>39</t>
  </si>
  <si>
    <t>742420821</t>
  </si>
  <si>
    <t>Demontáž společné televizní antény anténního stožáru</t>
  </si>
  <si>
    <t>-1886954695</t>
  </si>
  <si>
    <t>https://podminky.urs.cz/item/CS_URS_2023_02/742420821</t>
  </si>
  <si>
    <t>762</t>
  </si>
  <si>
    <t>Konstrukce tesařské</t>
  </si>
  <si>
    <t>40</t>
  </si>
  <si>
    <t>762083122</t>
  </si>
  <si>
    <t>Impregnace řeziva máčením proti dřevokaznému hmyzu, houbám a plísním, třída ohrožení 3 a 4 (dřevo v exteriéru)</t>
  </si>
  <si>
    <t>m3</t>
  </si>
  <si>
    <t>1265090073</t>
  </si>
  <si>
    <t>https://podminky.urs.cz/item/CS_URS_2023_02/762083122</t>
  </si>
  <si>
    <t>1,73</t>
  </si>
  <si>
    <t>41</t>
  </si>
  <si>
    <t>762341026</t>
  </si>
  <si>
    <t>Bednění střech střech rovných sklonu do 60° s vyřezáním otvorů z dřevoštěpkových desek OSB šroubovaných na krokve na pero a drážku, tloušťky desky 22 mm</t>
  </si>
  <si>
    <t>1735461056</t>
  </si>
  <si>
    <t>https://podminky.urs.cz/item/CS_URS_2023_02/762341026</t>
  </si>
  <si>
    <t>195,55*1,05 'Přepočtené koeficientem množství</t>
  </si>
  <si>
    <t>42</t>
  </si>
  <si>
    <t>762341036-R1</t>
  </si>
  <si>
    <t>Bednění střech střech rovných sklonu do 60° s vyřezáním otvorů z dřevoštěpkových desek OSB šroubovaných na rošt na sraz, tloušťky desky 22 mm - vytvožení úžlabí</t>
  </si>
  <si>
    <t>-1071926655</t>
  </si>
  <si>
    <t>43</t>
  </si>
  <si>
    <t>762341210</t>
  </si>
  <si>
    <t>Montáž bednění střech rovných a šikmých sklonu do 60° s vyřezáním otvorů z prken hrubých na sraz tl. do 32 mm</t>
  </si>
  <si>
    <t>1619663702</t>
  </si>
  <si>
    <t>https://podminky.urs.cz/item/CS_URS_2023_02/762341210</t>
  </si>
  <si>
    <t>(7,3+7,3+5,4+6+2,05+2,05)/2 "JV - šikmá</t>
  </si>
  <si>
    <t>(2,06+27+3,3+0,7)/2 "JZ - šikmá</t>
  </si>
  <si>
    <t>(2,05+10,5+12,7+0,7+3,3)/2 "SV - šikmá</t>
  </si>
  <si>
    <t>(10,8+12,1)/2 "SZ - šikmá</t>
  </si>
  <si>
    <t>Mezisoučet "šikmá část 50%</t>
  </si>
  <si>
    <t>44</t>
  </si>
  <si>
    <t>60516100</t>
  </si>
  <si>
    <t>řezivo smrkové sušené tl 30mm</t>
  </si>
  <si>
    <t>-484619652</t>
  </si>
  <si>
    <t>57,655*0,03 " výměna z 50% šikmá část střechy</t>
  </si>
  <si>
    <t>45</t>
  </si>
  <si>
    <t>762341811</t>
  </si>
  <si>
    <t>Demontáž bednění a laťování bednění střech rovných, obloukových, sklonu do 60° se všemi nadstřešními konstrukcemi z prken hrubých, hoblovaných tl. do 32 mm</t>
  </si>
  <si>
    <t>-141441012</t>
  </si>
  <si>
    <t>https://podminky.urs.cz/item/CS_URS_2023_02/762341811</t>
  </si>
  <si>
    <t>Mezisoučet "vodorovná část - celá plocha</t>
  </si>
  <si>
    <t>46</t>
  </si>
  <si>
    <t>762395000</t>
  </si>
  <si>
    <t>Spojovací prostředky krovů, bednění a laťování, nadstřešních konstrukcí svory, prkna, hřebíky, pásová ocel, vruty</t>
  </si>
  <si>
    <t>-1667168455</t>
  </si>
  <si>
    <t>https://podminky.urs.cz/item/CS_URS_2023_02/762395000</t>
  </si>
  <si>
    <t>47</t>
  </si>
  <si>
    <t>998762102</t>
  </si>
  <si>
    <t>Přesun hmot pro konstrukce tesařské stanovený z hmotnosti přesunovaného materiálu vodorovná dopravní vzdálenost do 50 m v objektech výšky přes 6 do 12 m</t>
  </si>
  <si>
    <t>-2061652086</t>
  </si>
  <si>
    <t>https://podminky.urs.cz/item/CS_URS_2023_02/998762102</t>
  </si>
  <si>
    <t>48</t>
  </si>
  <si>
    <t>998762181</t>
  </si>
  <si>
    <t>Přesun hmot pro konstrukce tesařské stanovený z hmotnosti přesunovaného materiálu Příplatek k cenám za přesun prováděný bez použití mechanizace pro jakoukoliv výšku objektu</t>
  </si>
  <si>
    <t>1779647547</t>
  </si>
  <si>
    <t>https://podminky.urs.cz/item/CS_URS_2023_02/998762181</t>
  </si>
  <si>
    <t>764</t>
  </si>
  <si>
    <t>Konstrukce klempířské</t>
  </si>
  <si>
    <t>49</t>
  </si>
  <si>
    <t>7640000-R1</t>
  </si>
  <si>
    <t xml:space="preserve">D+M ocelového střešního výlezu 1200x900mm </t>
  </si>
  <si>
    <t>586083216</t>
  </si>
  <si>
    <t>50</t>
  </si>
  <si>
    <t>7640000-R2</t>
  </si>
  <si>
    <t xml:space="preserve">Demontáž lemování stávajících střešních oken </t>
  </si>
  <si>
    <t>1324295204</t>
  </si>
  <si>
    <t>(1+1,2+1+1,2)*7</t>
  </si>
  <si>
    <t>0,9+0,9+1,2+1,2</t>
  </si>
  <si>
    <t>0,8+0,7+0,8+0,7</t>
  </si>
  <si>
    <t>51</t>
  </si>
  <si>
    <t>7640000-R3</t>
  </si>
  <si>
    <t xml:space="preserve">D+M lemování stávajících střešních oken </t>
  </si>
  <si>
    <t>1678799477</t>
  </si>
  <si>
    <t>52</t>
  </si>
  <si>
    <t>764001821</t>
  </si>
  <si>
    <t>Demontáž klempířských konstrukcí krytiny ze svitků nebo tabulí do suti</t>
  </si>
  <si>
    <t>-1750854734</t>
  </si>
  <si>
    <t>https://podminky.urs.cz/item/CS_URS_2023_02/764001821</t>
  </si>
  <si>
    <t>(1,6*2)+(1,5*1*2) "štítové stříšky JV</t>
  </si>
  <si>
    <t>(1,2*2,2*2) "štítová stříška SV</t>
  </si>
  <si>
    <t>53</t>
  </si>
  <si>
    <t>764001871</t>
  </si>
  <si>
    <t>Demontáž klempířských konstrukcí oplechování nároží s větrací mřížkou nebo podkladním plechem do suti</t>
  </si>
  <si>
    <t>-1196938673</t>
  </si>
  <si>
    <t>https://podminky.urs.cz/item/CS_URS_2023_02/764001871</t>
  </si>
  <si>
    <t>26,15+26,15 "vodorvná část</t>
  </si>
  <si>
    <t>(1,34+1,34+1,34+3+5,2+1+1,34+1,34+0,3+1,34+1,34+0,3+4+1,34+1,34+0,5+1,34+1,34+0,3+0,5+0,3+1,34+1,34+1,5) "JV svislá část</t>
  </si>
  <si>
    <t>(5,2+1,34+1,34+0,3+0,3+1,34+1,34+6+1,34) "SV svislá část</t>
  </si>
  <si>
    <t>(7,2+1,34+1,34+7,3+1,34) "SZ svislá část</t>
  </si>
  <si>
    <t>14 "JZ svislá část</t>
  </si>
  <si>
    <t>54</t>
  </si>
  <si>
    <t>764001891</t>
  </si>
  <si>
    <t>Demontáž klempířských konstrukcí oplechování úžlabí do suti</t>
  </si>
  <si>
    <t>-1082986982</t>
  </si>
  <si>
    <t>https://podminky.urs.cz/item/CS_URS_2023_02/764001891</t>
  </si>
  <si>
    <t>(2,5+2,5)+(3+3+0,7+0,7)+(1,5+1,5) "JV</t>
  </si>
  <si>
    <t>(1,5+1,5+1+1) "SV</t>
  </si>
  <si>
    <t>(2,5+2,5) "SZ</t>
  </si>
  <si>
    <t>55</t>
  </si>
  <si>
    <t>764002801</t>
  </si>
  <si>
    <t>Demontáž klempířských konstrukcí závětrné lišty do suti</t>
  </si>
  <si>
    <t>591720124</t>
  </si>
  <si>
    <t>https://podminky.urs.cz/item/CS_URS_2023_02/764002801</t>
  </si>
  <si>
    <t>7,5 "SZ</t>
  </si>
  <si>
    <t>4,5 "SV</t>
  </si>
  <si>
    <t>6,2+0,7+0,7+3 "JV</t>
  </si>
  <si>
    <t>1,5+1,5 "JV u oken</t>
  </si>
  <si>
    <t>56</t>
  </si>
  <si>
    <t>764002812</t>
  </si>
  <si>
    <t>Demontáž klempířských konstrukcí okapového plechu do suti, v krytině skládané</t>
  </si>
  <si>
    <t>1887531436</t>
  </si>
  <si>
    <t>https://podminky.urs.cz/item/CS_URS_2023_02/764002812</t>
  </si>
  <si>
    <t>(3+1+1,3+1,2+3+1,2+0,7+3,7+1+0,7+1,15) "JV</t>
  </si>
  <si>
    <t>13,2 "JZ</t>
  </si>
  <si>
    <t>5+5,7 "SV</t>
  </si>
  <si>
    <t>7+7 "SZ</t>
  </si>
  <si>
    <t>57</t>
  </si>
  <si>
    <t>764002821-R1</t>
  </si>
  <si>
    <t>Demontáž klempířských konstrukcí střešního výlezu do suti</t>
  </si>
  <si>
    <t>756583998</t>
  </si>
  <si>
    <t>58</t>
  </si>
  <si>
    <t>764002825</t>
  </si>
  <si>
    <t>Demontáž klempířských konstrukcí ventilační turbíny do suti</t>
  </si>
  <si>
    <t>446407412</t>
  </si>
  <si>
    <t>https://podminky.urs.cz/item/CS_URS_2023_02/764002825</t>
  </si>
  <si>
    <t>59</t>
  </si>
  <si>
    <t>764002835</t>
  </si>
  <si>
    <t>Demontáž klempířských konstrukcí sněhového zachytávače kusového do suti</t>
  </si>
  <si>
    <t>1781272996</t>
  </si>
  <si>
    <t>https://podminky.urs.cz/item/CS_URS_2023_02/764002835</t>
  </si>
  <si>
    <t>60</t>
  </si>
  <si>
    <t>764002841</t>
  </si>
  <si>
    <t>Demontáž klempířských konstrukcí oplechování horních ploch zdí a nadezdívek do suti</t>
  </si>
  <si>
    <t>-1909359983</t>
  </si>
  <si>
    <t>https://podminky.urs.cz/item/CS_URS_2023_02/764002841</t>
  </si>
  <si>
    <t>(13,5+7+6+30,5)</t>
  </si>
  <si>
    <t>61</t>
  </si>
  <si>
    <t>764002871</t>
  </si>
  <si>
    <t>Demontáž klempířských konstrukcí lemování zdí do suti</t>
  </si>
  <si>
    <t>358385784</t>
  </si>
  <si>
    <t>https://podminky.urs.cz/item/CS_URS_2023_02/764002871</t>
  </si>
  <si>
    <t>(0,6+0,6+0,6+0,6) "komín</t>
  </si>
  <si>
    <t>62</t>
  </si>
  <si>
    <t>764004821</t>
  </si>
  <si>
    <t>Demontáž klempířských konstrukcí žlabu nástřešního do suti</t>
  </si>
  <si>
    <t>1244500854</t>
  </si>
  <si>
    <t>https://podminky.urs.cz/item/CS_URS_2023_02/764004821</t>
  </si>
  <si>
    <t>2+2 " stříška SZ</t>
  </si>
  <si>
    <t>3 "JV</t>
  </si>
  <si>
    <t>63</t>
  </si>
  <si>
    <t>764004831</t>
  </si>
  <si>
    <t>Demontáž klempířských konstrukcí žlabu mezistřešního nebo zaatikového do suti</t>
  </si>
  <si>
    <t>1779792773</t>
  </si>
  <si>
    <t>https://podminky.urs.cz/item/CS_URS_2023_02/764004831</t>
  </si>
  <si>
    <t>(13+6+5,5+30)</t>
  </si>
  <si>
    <t>64</t>
  </si>
  <si>
    <t>764011402</t>
  </si>
  <si>
    <t>Podkladní plech z pozinkovaného plechu tloušťky 0,55 mm rš 200 mm</t>
  </si>
  <si>
    <t>-372627641</t>
  </si>
  <si>
    <t>https://podminky.urs.cz/item/CS_URS_2023_02/764011402</t>
  </si>
  <si>
    <t>13,5+7+6+30,5 "pod atikový plech</t>
  </si>
  <si>
    <t>65</t>
  </si>
  <si>
    <t>764111643</t>
  </si>
  <si>
    <t>Krytina ze svitků, ze šablon nebo taškových tabulí z pozinkovaného plechu s povrchovou úpravou s úpravou u okapů, prostupů a výčnělků střechy rovné drážkováním ze svitků do rš 670 mm, sklon střechy přes 30 do 60°</t>
  </si>
  <si>
    <t>1858454549</t>
  </si>
  <si>
    <t>https://podminky.urs.cz/item/CS_URS_2023_02/764111643</t>
  </si>
  <si>
    <t>139,99*1,05 'Přepočtené koeficientem množství</t>
  </si>
  <si>
    <t>66</t>
  </si>
  <si>
    <t>764111645</t>
  </si>
  <si>
    <t>Krytina ze svitků, ze šablon nebo taškových tabulí z pozinkovaného plechu s povrchovou úpravou s úpravou u okapů, prostupů a výčnělků střechy rovné drážkováním ze svitků do rš 670 mm, sklon střechy přes 60°</t>
  </si>
  <si>
    <t>953592701</t>
  </si>
  <si>
    <t>https://podminky.urs.cz/item/CS_URS_2023_02/764111645</t>
  </si>
  <si>
    <t>80,01*1,05 'Přepočtené koeficientem množství</t>
  </si>
  <si>
    <t>67</t>
  </si>
  <si>
    <t>764211603</t>
  </si>
  <si>
    <t>Oplechování střešních prvků z pozinkovaného plechu s povrchovou úpravou hřebene větraného z hřebenáčů hranatých s větracím pásem rš 250 mm v krytině ze šablon</t>
  </si>
  <si>
    <t>-805217702</t>
  </si>
  <si>
    <t>https://podminky.urs.cz/item/CS_URS_2023_02/764211603</t>
  </si>
  <si>
    <t>1,4 "SV</t>
  </si>
  <si>
    <t>(1,2+0,8) "JV</t>
  </si>
  <si>
    <t>2,5 "SZ</t>
  </si>
  <si>
    <t>68</t>
  </si>
  <si>
    <t>764211645</t>
  </si>
  <si>
    <t>Oplechování střešních prvků z pozinkovaného plechu s povrchovou úpravou nároží větraného s větracím pásem z hřebenáčů oblých rš 312 mm v krytině z taškových tabulí</t>
  </si>
  <si>
    <t>1575840022</t>
  </si>
  <si>
    <t>https://podminky.urs.cz/item/CS_URS_2023_02/764211645</t>
  </si>
  <si>
    <t>2,8*4 "JV</t>
  </si>
  <si>
    <t>2,8 "SV</t>
  </si>
  <si>
    <t>2,8 "JZ</t>
  </si>
  <si>
    <t>69</t>
  </si>
  <si>
    <t>764212606</t>
  </si>
  <si>
    <t>Oplechování střešních prvků z pozinkovaného plechu s povrchovou úpravou úžlabí rš 500 mm</t>
  </si>
  <si>
    <t>-56001881</t>
  </si>
  <si>
    <t>https://podminky.urs.cz/item/CS_URS_2023_02/764212606</t>
  </si>
  <si>
    <t>(2,6+2,6+2,6+2,6+1,6+1,6) "JV</t>
  </si>
  <si>
    <t>1+1 "SZ</t>
  </si>
  <si>
    <t>1,2+1,2+1,4+1,4 "SV</t>
  </si>
  <si>
    <t>70</t>
  </si>
  <si>
    <t>764212633</t>
  </si>
  <si>
    <t>Oplechování střešních prvků z pozinkovaného plechu s povrchovou úpravou štítu závětrnou lištou rš 250 mm</t>
  </si>
  <si>
    <t>-1196224059</t>
  </si>
  <si>
    <t>https://podminky.urs.cz/item/CS_URS_2023_02/764212633</t>
  </si>
  <si>
    <t>3,7+3,7 "SZ</t>
  </si>
  <si>
    <t>2,3+2,3 "SV</t>
  </si>
  <si>
    <t>(3,1+3,1)+(1,6+1,6) "JV</t>
  </si>
  <si>
    <t>71</t>
  </si>
  <si>
    <t>764212662</t>
  </si>
  <si>
    <t>Oplechování střešních prvků z pozinkovaného plechu s povrchovou úpravou okapu střechy rovné okapovým plechem rš 200 mm</t>
  </si>
  <si>
    <t>1149135035</t>
  </si>
  <si>
    <t>https://podminky.urs.cz/item/CS_URS_2023_02/764212662</t>
  </si>
  <si>
    <t>(5+0,5+0,5+7) "SV</t>
  </si>
  <si>
    <t>(1,2+0,5+0,5+0,7+1+3,8+0,3+0,3+0,7+3+1,3+1+3) "JV</t>
  </si>
  <si>
    <t>13,5 "JZ</t>
  </si>
  <si>
    <t>7+2+2+7 "SZ</t>
  </si>
  <si>
    <t>72</t>
  </si>
  <si>
    <t>764214606</t>
  </si>
  <si>
    <t>Oplechování horních ploch zdí a nadezdívek (atik) z pozinkovaného plechu s povrchovou úpravou mechanicky kotvené rš 500 mm</t>
  </si>
  <si>
    <t>-685556131</t>
  </si>
  <si>
    <t>https://podminky.urs.cz/item/CS_URS_2023_02/764214606</t>
  </si>
  <si>
    <t>13,5+7+6+30,5 "atikový plech</t>
  </si>
  <si>
    <t>73</t>
  </si>
  <si>
    <t>764306142-R1</t>
  </si>
  <si>
    <t xml:space="preserve">Montáž ventilační turbíny na střeše </t>
  </si>
  <si>
    <t>1822709751</t>
  </si>
  <si>
    <t xml:space="preserve">9 </t>
  </si>
  <si>
    <t>74</t>
  </si>
  <si>
    <t>55381010</t>
  </si>
  <si>
    <t>turbína ventilační Al kompletní hlavice stavitelný krk se základnou přes D 350mm</t>
  </si>
  <si>
    <t>-249294375</t>
  </si>
  <si>
    <t>75</t>
  </si>
  <si>
    <t>764311603</t>
  </si>
  <si>
    <t>Lemování zdí z pozinkovaného plechu s povrchovou úpravou boční nebo horní rovné, střech s krytinou prejzovou nebo vlnitou rš 250 mm</t>
  </si>
  <si>
    <t>1303236863</t>
  </si>
  <si>
    <t>https://podminky.urs.cz/item/CS_URS_2023_02/764311603</t>
  </si>
  <si>
    <t>(1,34+1,34+0,3+5,2+1,34+1+3+1,34+1,34+0,3+4+1,34+1+1,34+0,5+1,34+0,3+1,34+1,34+1,34+0,3+1,5+1,34) "JV</t>
  </si>
  <si>
    <t>(5+1,34+0,3+1,34+1,34+0,3+1,34+6+1,34)"SV</t>
  </si>
  <si>
    <t>(7,3+1,34+1,34+7,3+1,34) "SZ</t>
  </si>
  <si>
    <t>14 "JZ</t>
  </si>
  <si>
    <t>76</t>
  </si>
  <si>
    <t>764513406</t>
  </si>
  <si>
    <t>Žlab nadokapní (nástřešní) z pozinkovaného plechu oblého tvaru, včetně háků, čel a hrdel rš 500 mm</t>
  </si>
  <si>
    <t>1787049256</t>
  </si>
  <si>
    <t>https://podminky.urs.cz/item/CS_URS_2023_02/764513406</t>
  </si>
  <si>
    <t>3+2+2</t>
  </si>
  <si>
    <t>77</t>
  </si>
  <si>
    <t>7670000-R1</t>
  </si>
  <si>
    <t>Demontáž klempířských konstrukcí odvětrání střešní konstrukce</t>
  </si>
  <si>
    <t>-1239534197</t>
  </si>
  <si>
    <t>78</t>
  </si>
  <si>
    <t>998764102</t>
  </si>
  <si>
    <t>Přesun hmot pro konstrukce klempířské stanovený z hmotnosti přesunovaného materiálu vodorovná dopravní vzdálenost do 50 m v objektech výšky přes 6 do 12 m</t>
  </si>
  <si>
    <t>-620996470</t>
  </si>
  <si>
    <t>https://podminky.urs.cz/item/CS_URS_2023_02/998764102</t>
  </si>
  <si>
    <t>79</t>
  </si>
  <si>
    <t>998764181</t>
  </si>
  <si>
    <t>Přesun hmot pro konstrukce klempířské stanovený z hmotnosti přesunovaného materiálu Příplatek k cenám za přesun prováděný bez použití mechanizace pro jakoukoliv výšku objektu</t>
  </si>
  <si>
    <t>2101993691</t>
  </si>
  <si>
    <t>https://podminky.urs.cz/item/CS_URS_2023_02/998764181</t>
  </si>
  <si>
    <t>765</t>
  </si>
  <si>
    <t>Krytina skládaná</t>
  </si>
  <si>
    <t>80</t>
  </si>
  <si>
    <t>765151801</t>
  </si>
  <si>
    <t>Demontáž krytiny bitumenové ze šindelů sklonu do 30° do suti</t>
  </si>
  <si>
    <t>-948250993</t>
  </si>
  <si>
    <t>https://podminky.urs.cz/item/CS_URS_2023_02/765151801</t>
  </si>
  <si>
    <t>208,52*1,05 'Přepočtené koeficientem množství</t>
  </si>
  <si>
    <t>81</t>
  </si>
  <si>
    <t>765151811</t>
  </si>
  <si>
    <t>Demontáž krytiny bitumenové ze šindelů Příplatek k cenám za sklon přes 30° demontáže krytiny</t>
  </si>
  <si>
    <t>925014029</t>
  </si>
  <si>
    <t>https://podminky.urs.cz/item/CS_URS_2023_02/765151811</t>
  </si>
  <si>
    <t>82</t>
  </si>
  <si>
    <t>765191001</t>
  </si>
  <si>
    <t>Montáž pojistné hydroizolační nebo parotěsné fólie kladené ve sklonu do 20° lepením (vodotěsné podstřeší) na bednění nebo tepelnou izolaci</t>
  </si>
  <si>
    <t>-1297141152</t>
  </si>
  <si>
    <t>https://podminky.urs.cz/item/CS_URS_2023_02/765191001</t>
  </si>
  <si>
    <t>220*1,05 'Přepočtené koeficientem množství</t>
  </si>
  <si>
    <t>83</t>
  </si>
  <si>
    <t>28329322</t>
  </si>
  <si>
    <t>fólie kontaktní difuzně propustná pro doplňkovou hydroizolační vrstvu, čtyřvrstvá mikroporézní PP 160g/m2</t>
  </si>
  <si>
    <t>-429155870</t>
  </si>
  <si>
    <t>220*1,1 'Přepočtené koeficientem množství</t>
  </si>
  <si>
    <t>84</t>
  </si>
  <si>
    <t>765191091</t>
  </si>
  <si>
    <t>Montáž pojistné hydroizolační nebo parotěsné fólie Příplatek k cenám montáže na bednění nebo tepelnou izolaci za sklon přes 30°</t>
  </si>
  <si>
    <t>-658083684</t>
  </si>
  <si>
    <t>https://podminky.urs.cz/item/CS_URS_2023_02/765191091</t>
  </si>
  <si>
    <t>85</t>
  </si>
  <si>
    <t>765191901</t>
  </si>
  <si>
    <t>Demontáž pojistné hydroizolační fólie kladené ve sklonu do 30°</t>
  </si>
  <si>
    <t>1436786161</t>
  </si>
  <si>
    <t>https://podminky.urs.cz/item/CS_URS_2023_02/765191901</t>
  </si>
  <si>
    <t>86</t>
  </si>
  <si>
    <t>765191911</t>
  </si>
  <si>
    <t>Demontáž pojistné hydroizolační fólie kladené ve sklonu přes 30°</t>
  </si>
  <si>
    <t>-1605059615</t>
  </si>
  <si>
    <t>https://podminky.urs.cz/item/CS_URS_2023_02/765191911</t>
  </si>
  <si>
    <t>VRN</t>
  </si>
  <si>
    <t>Vedlejší rozpočtové náklady</t>
  </si>
  <si>
    <t>VRN1</t>
  </si>
  <si>
    <t>Průzkumné, geodetické a projektové práce</t>
  </si>
  <si>
    <t>87</t>
  </si>
  <si>
    <t>013254000</t>
  </si>
  <si>
    <t>Dokumentace skutečného provedení stavby</t>
  </si>
  <si>
    <t>…</t>
  </si>
  <si>
    <t>1024</t>
  </si>
  <si>
    <t>1753300674</t>
  </si>
  <si>
    <t>https://podminky.urs.cz/item/CS_URS_2023_02/013254000</t>
  </si>
  <si>
    <t>VRN3</t>
  </si>
  <si>
    <t>Zařízení staveniště</t>
  </si>
  <si>
    <t>88</t>
  </si>
  <si>
    <t>030001000</t>
  </si>
  <si>
    <t>2097217917</t>
  </si>
  <si>
    <t>https://podminky.urs.cz/item/CS_URS_2023_02/030001000</t>
  </si>
  <si>
    <t>VRN4</t>
  </si>
  <si>
    <t>Inženýrská činnost</t>
  </si>
  <si>
    <t>89</t>
  </si>
  <si>
    <t>045002000</t>
  </si>
  <si>
    <t>Kompletační a koordinační činnost včetně dokladové části ke kolaudaci</t>
  </si>
  <si>
    <t>-608528477</t>
  </si>
  <si>
    <t>https://podminky.urs.cz/item/CS_URS_2023_02/045002000</t>
  </si>
  <si>
    <t>VRN6</t>
  </si>
  <si>
    <t>Územní vlivy</t>
  </si>
  <si>
    <t>90</t>
  </si>
  <si>
    <t>063002000</t>
  </si>
  <si>
    <t>Práce na těžce přístupných místech</t>
  </si>
  <si>
    <t>-366679914</t>
  </si>
  <si>
    <t>https://podminky.urs.cz/item/CS_URS_2023_02/063002000</t>
  </si>
  <si>
    <t>VRN7</t>
  </si>
  <si>
    <t>Provozní vlivy</t>
  </si>
  <si>
    <t>91</t>
  </si>
  <si>
    <t>070001000</t>
  </si>
  <si>
    <t>Provozní vlivy včetně záborů, poplatků a koordinace s provozovateli telekomunikačních zařízení</t>
  </si>
  <si>
    <t>-1645443310</t>
  </si>
  <si>
    <t>https://podminky.urs.cz/item/CS_URS_2023_02/070001000</t>
  </si>
  <si>
    <t>VRN9</t>
  </si>
  <si>
    <t>Ostatní náklady</t>
  </si>
  <si>
    <t>92</t>
  </si>
  <si>
    <t>090001000</t>
  </si>
  <si>
    <t>Ostatní náklady - stroje a zařízení pro svislou přepravu materiálů a osob (např. jeřáb, výtah, plošína)</t>
  </si>
  <si>
    <t>-1116979176</t>
  </si>
  <si>
    <t>https://podminky.urs.cz/item/CS_URS_2023_02/090001000</t>
  </si>
  <si>
    <t>SO 01.1 - NN - na bytovém domě č.p.663</t>
  </si>
  <si>
    <t xml:space="preserve">    740 - Elektromontáže - zkoušky a revize</t>
  </si>
  <si>
    <t xml:space="preserve">    742 - Elektromontáže - rozvodný systém</t>
  </si>
  <si>
    <t xml:space="preserve">    749 - Elektromontáže - ostatní práce a konstrukce</t>
  </si>
  <si>
    <t>971033141</t>
  </si>
  <si>
    <t>Vybourání otvorů ve zdivu cihelném D do 60 mm na MVC nebo MV tl do 300 mm</t>
  </si>
  <si>
    <t>971033148</t>
  </si>
  <si>
    <t>Vybourání otvorů ve zdivu cihelném D do 150 mm na MVC nebo MV tl do 300 mm</t>
  </si>
  <si>
    <t>973031324</t>
  </si>
  <si>
    <t>Vysekání kapes ve zdivu cihelném na MV nebo MVC pl do 0,10 m2 hl do 150 mm</t>
  </si>
  <si>
    <t>974082212</t>
  </si>
  <si>
    <t>Vysekání rýh pro vodiče v omítce MC stěn š do 30 mm</t>
  </si>
  <si>
    <t>740</t>
  </si>
  <si>
    <t>Elektromontáže - zkoušky a revize</t>
  </si>
  <si>
    <t>740991200</t>
  </si>
  <si>
    <t>Celková prohlídka elektrického rozvodu a zařízení do 0,2 milionu Kč</t>
  </si>
  <si>
    <t>Elektromontáže - rozvodný systém</t>
  </si>
  <si>
    <t>74281111R</t>
  </si>
  <si>
    <t>Koordinace s provozovatelem / investorem</t>
  </si>
  <si>
    <t>hod</t>
  </si>
  <si>
    <t>749</t>
  </si>
  <si>
    <t>Elektromontáže - ostatní práce a konstrukce</t>
  </si>
  <si>
    <t>749115515</t>
  </si>
  <si>
    <t>zemnící drát FeZn d10</t>
  </si>
  <si>
    <t>340520000</t>
  </si>
  <si>
    <t>749322286</t>
  </si>
  <si>
    <t>svorka do čtyř šroubů</t>
  </si>
  <si>
    <t>ks</t>
  </si>
  <si>
    <t>340550876R1</t>
  </si>
  <si>
    <t>svorka SR2a</t>
  </si>
  <si>
    <t>340550876R2</t>
  </si>
  <si>
    <t>svorka SR2b</t>
  </si>
  <si>
    <t>340550876R3</t>
  </si>
  <si>
    <t>svorka SZa</t>
  </si>
  <si>
    <t>340550876R4</t>
  </si>
  <si>
    <t>Svorka SO</t>
  </si>
  <si>
    <t>340550876R5</t>
  </si>
  <si>
    <t>Svorka SK</t>
  </si>
  <si>
    <t>340550876R6</t>
  </si>
  <si>
    <t>Svorka SS</t>
  </si>
  <si>
    <t>340550876R7</t>
  </si>
  <si>
    <t>Svorka SU</t>
  </si>
  <si>
    <t>749300748</t>
  </si>
  <si>
    <t>Svorka AB vč. pásky Cu</t>
  </si>
  <si>
    <t>340550123</t>
  </si>
  <si>
    <t>749115555</t>
  </si>
  <si>
    <t>zemnící drát AlMgSi d8 polotvrdý vč. vypínání, tvarování, …..</t>
  </si>
  <si>
    <t>340521555</t>
  </si>
  <si>
    <t>zemnící drát AlMgSi d8 polotvrdý</t>
  </si>
  <si>
    <t>749008122</t>
  </si>
  <si>
    <t>zemnicí páska FeZn 30/4</t>
  </si>
  <si>
    <t>340520874</t>
  </si>
  <si>
    <t>zemnící páska FeZn 30/4</t>
  </si>
  <si>
    <t>749115547</t>
  </si>
  <si>
    <t>Číslo svodu</t>
  </si>
  <si>
    <t>340521048</t>
  </si>
  <si>
    <t>Číslo svodu ČS</t>
  </si>
  <si>
    <t>749115549</t>
  </si>
  <si>
    <t>OT + DOT</t>
  </si>
  <si>
    <t>set</t>
  </si>
  <si>
    <t>340521518</t>
  </si>
  <si>
    <t>Ochranná trubka + držáky ochranné trubky vč. kotvícího materiálu</t>
  </si>
  <si>
    <t>749115547.1</t>
  </si>
  <si>
    <t>Podpěra vedení PVxx</t>
  </si>
  <si>
    <t>340521515</t>
  </si>
  <si>
    <t>749115549.1</t>
  </si>
  <si>
    <t>Zemnící tyč 1,5m</t>
  </si>
  <si>
    <t>340521868</t>
  </si>
  <si>
    <t>Zemnící tyč 1,5m vč. příslušenství</t>
  </si>
  <si>
    <t>749115564</t>
  </si>
  <si>
    <t>Jímací tyč do 2m výšky vč. přísl. a kotvícího materiálu</t>
  </si>
  <si>
    <t>340521890R1</t>
  </si>
  <si>
    <t>Jímací tyč 2m výšky vč. přísl. a kotvícího materiálu</t>
  </si>
  <si>
    <t>749115564.1</t>
  </si>
  <si>
    <t>Distanční izolační tyč d=60cm</t>
  </si>
  <si>
    <t>340521890R1.1</t>
  </si>
  <si>
    <t>Distanční izolační tyč d=60cm vč. pomocného a kotvícího materiálu</t>
  </si>
  <si>
    <t>74991111R</t>
  </si>
  <si>
    <t>Podružný, spojovací, připojovací, kotevní a upevňovací materiál, svorky a - veškeré příslušenství, asfaltový nátěr</t>
  </si>
  <si>
    <t>340550847R</t>
  </si>
  <si>
    <t>Dokumentace skutečného provedení stavby ( 3 paré )</t>
  </si>
  <si>
    <t>soubor</t>
  </si>
  <si>
    <t>013254000R</t>
  </si>
  <si>
    <t>Výkopové sondy ( základový zemnič ) 0,5x0,5x0,9m v zem. tř.III vč zakrytí, hutnění a proviozorní úpravy terénu</t>
  </si>
  <si>
    <t>071103000</t>
  </si>
  <si>
    <t>práce ve výšce nad 3m</t>
  </si>
  <si>
    <t>092100008</t>
  </si>
  <si>
    <t>Stavební přípomoce</t>
  </si>
  <si>
    <t>340520545R</t>
  </si>
  <si>
    <t>Materiál pro stavební přípomoce / zához rýh, opravy poškození</t>
  </si>
  <si>
    <t>092100008.1</t>
  </si>
  <si>
    <t>Opatření proti prašnosti a úklid</t>
  </si>
  <si>
    <t>340520545R.1</t>
  </si>
  <si>
    <t>092100040D</t>
  </si>
  <si>
    <t>Demontáž stávající hromosvodní soustavy</t>
  </si>
  <si>
    <t>092100120</t>
  </si>
  <si>
    <t>Proškolení, návody, předávací protokoly</t>
  </si>
  <si>
    <t>092203041</t>
  </si>
  <si>
    <t>Ekologická likvidace odpadů</t>
  </si>
  <si>
    <t>SO 02 - Výměna střešní krytiny na bytovém domě č.p.662</t>
  </si>
  <si>
    <t>762341036</t>
  </si>
  <si>
    <t>Bednění střech střech rovných sklonu do 60° s vyřezáním otvorů z dřevoštěpkových desek OSB šroubovaných na rošt na sraz, tloušťky desky 22 mm</t>
  </si>
  <si>
    <t>2105535758</t>
  </si>
  <si>
    <t>https://podminky.urs.cz/item/CS_URS_2023_02/762341036</t>
  </si>
  <si>
    <t>SO 02.2 - NN - na bytovém domě č.p.662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</si>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</sst>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6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41311112" TargetMode="External" /><Relationship Id="rId2" Type="http://schemas.openxmlformats.org/officeDocument/2006/relationships/hyperlink" Target="https://podminky.urs.cz/item/CS_URS_2023_02/941311211" TargetMode="External" /><Relationship Id="rId3" Type="http://schemas.openxmlformats.org/officeDocument/2006/relationships/hyperlink" Target="https://podminky.urs.cz/item/CS_URS_2023_02/941311812" TargetMode="External" /><Relationship Id="rId4" Type="http://schemas.openxmlformats.org/officeDocument/2006/relationships/hyperlink" Target="https://podminky.urs.cz/item/CS_URS_2023_02/944611111" TargetMode="External" /><Relationship Id="rId5" Type="http://schemas.openxmlformats.org/officeDocument/2006/relationships/hyperlink" Target="https://podminky.urs.cz/item/CS_URS_2023_02/944611211" TargetMode="External" /><Relationship Id="rId6" Type="http://schemas.openxmlformats.org/officeDocument/2006/relationships/hyperlink" Target="https://podminky.urs.cz/item/CS_URS_2023_02/944611811" TargetMode="External" /><Relationship Id="rId7" Type="http://schemas.openxmlformats.org/officeDocument/2006/relationships/hyperlink" Target="https://podminky.urs.cz/item/CS_URS_2023_02/949521111" TargetMode="External" /><Relationship Id="rId8" Type="http://schemas.openxmlformats.org/officeDocument/2006/relationships/hyperlink" Target="https://podminky.urs.cz/item/CS_URS_2023_02/949521211" TargetMode="External" /><Relationship Id="rId9" Type="http://schemas.openxmlformats.org/officeDocument/2006/relationships/hyperlink" Target="https://podminky.urs.cz/item/CS_URS_2023_02/949521811" TargetMode="External" /><Relationship Id="rId10" Type="http://schemas.openxmlformats.org/officeDocument/2006/relationships/hyperlink" Target="https://podminky.urs.cz/item/CS_URS_2023_02/952902501" TargetMode="External" /><Relationship Id="rId11" Type="http://schemas.openxmlformats.org/officeDocument/2006/relationships/hyperlink" Target="https://podminky.urs.cz/item/CS_URS_2023_02/997013113" TargetMode="External" /><Relationship Id="rId12" Type="http://schemas.openxmlformats.org/officeDocument/2006/relationships/hyperlink" Target="https://podminky.urs.cz/item/CS_URS_2023_02/997013501" TargetMode="External" /><Relationship Id="rId13" Type="http://schemas.openxmlformats.org/officeDocument/2006/relationships/hyperlink" Target="https://podminky.urs.cz/item/CS_URS_2023_02/997013509" TargetMode="External" /><Relationship Id="rId14" Type="http://schemas.openxmlformats.org/officeDocument/2006/relationships/hyperlink" Target="https://podminky.urs.cz/item/CS_URS_2023_02/997013814" TargetMode="External" /><Relationship Id="rId15" Type="http://schemas.openxmlformats.org/officeDocument/2006/relationships/hyperlink" Target="https://podminky.urs.cz/item/CS_URS_2023_02/998011002" TargetMode="External" /><Relationship Id="rId16" Type="http://schemas.openxmlformats.org/officeDocument/2006/relationships/hyperlink" Target="https://podminky.urs.cz/item/CS_URS_2023_02/712340832" TargetMode="External" /><Relationship Id="rId17" Type="http://schemas.openxmlformats.org/officeDocument/2006/relationships/hyperlink" Target="https://podminky.urs.cz/item/CS_URS_2023_02/712340834" TargetMode="External" /><Relationship Id="rId18" Type="http://schemas.openxmlformats.org/officeDocument/2006/relationships/hyperlink" Target="https://podminky.urs.cz/item/CS_URS_2023_02/712361705" TargetMode="External" /><Relationship Id="rId19" Type="http://schemas.openxmlformats.org/officeDocument/2006/relationships/hyperlink" Target="https://podminky.urs.cz/item/CS_URS_2023_02/712363115" TargetMode="External" /><Relationship Id="rId20" Type="http://schemas.openxmlformats.org/officeDocument/2006/relationships/hyperlink" Target="https://podminky.urs.cz/item/CS_URS_2023_02/712363122" TargetMode="External" /><Relationship Id="rId21" Type="http://schemas.openxmlformats.org/officeDocument/2006/relationships/hyperlink" Target="https://podminky.urs.cz/item/CS_URS_2023_02/712363352" TargetMode="External" /><Relationship Id="rId22" Type="http://schemas.openxmlformats.org/officeDocument/2006/relationships/hyperlink" Target="https://podminky.urs.cz/item/CS_URS_2023_02/712363353" TargetMode="External" /><Relationship Id="rId23" Type="http://schemas.openxmlformats.org/officeDocument/2006/relationships/hyperlink" Target="https://podminky.urs.cz/item/CS_URS_2023_02/712363357" TargetMode="External" /><Relationship Id="rId24" Type="http://schemas.openxmlformats.org/officeDocument/2006/relationships/hyperlink" Target="https://podminky.urs.cz/item/CS_URS_2023_02/712363359" TargetMode="External" /><Relationship Id="rId25" Type="http://schemas.openxmlformats.org/officeDocument/2006/relationships/hyperlink" Target="https://podminky.urs.cz/item/CS_URS_2023_02/712363366" TargetMode="External" /><Relationship Id="rId26" Type="http://schemas.openxmlformats.org/officeDocument/2006/relationships/hyperlink" Target="https://podminky.urs.cz/item/CS_URS_2023_02/712363384" TargetMode="External" /><Relationship Id="rId27" Type="http://schemas.openxmlformats.org/officeDocument/2006/relationships/hyperlink" Target="https://podminky.urs.cz/item/CS_URS_2023_02/712391172" TargetMode="External" /><Relationship Id="rId28" Type="http://schemas.openxmlformats.org/officeDocument/2006/relationships/hyperlink" Target="https://podminky.urs.cz/item/CS_URS_2023_02/998712102" TargetMode="External" /><Relationship Id="rId29" Type="http://schemas.openxmlformats.org/officeDocument/2006/relationships/hyperlink" Target="https://podminky.urs.cz/item/CS_URS_2023_02/998712181" TargetMode="External" /><Relationship Id="rId30" Type="http://schemas.openxmlformats.org/officeDocument/2006/relationships/hyperlink" Target="https://podminky.urs.cz/item/CS_URS_2023_02/713191321" TargetMode="External" /><Relationship Id="rId31" Type="http://schemas.openxmlformats.org/officeDocument/2006/relationships/hyperlink" Target="https://podminky.urs.cz/item/CS_URS_2023_02/741421821" TargetMode="External" /><Relationship Id="rId32" Type="http://schemas.openxmlformats.org/officeDocument/2006/relationships/hyperlink" Target="https://podminky.urs.cz/item/CS_URS_2023_02/741421831" TargetMode="External" /><Relationship Id="rId33" Type="http://schemas.openxmlformats.org/officeDocument/2006/relationships/hyperlink" Target="https://podminky.urs.cz/item/CS_URS_2023_02/742420821" TargetMode="External" /><Relationship Id="rId34" Type="http://schemas.openxmlformats.org/officeDocument/2006/relationships/hyperlink" Target="https://podminky.urs.cz/item/CS_URS_2023_02/762083122" TargetMode="External" /><Relationship Id="rId35" Type="http://schemas.openxmlformats.org/officeDocument/2006/relationships/hyperlink" Target="https://podminky.urs.cz/item/CS_URS_2023_02/762341026" TargetMode="External" /><Relationship Id="rId36" Type="http://schemas.openxmlformats.org/officeDocument/2006/relationships/hyperlink" Target="https://podminky.urs.cz/item/CS_URS_2023_02/762341210" TargetMode="External" /><Relationship Id="rId37" Type="http://schemas.openxmlformats.org/officeDocument/2006/relationships/hyperlink" Target="https://podminky.urs.cz/item/CS_URS_2023_02/762341811" TargetMode="External" /><Relationship Id="rId38" Type="http://schemas.openxmlformats.org/officeDocument/2006/relationships/hyperlink" Target="https://podminky.urs.cz/item/CS_URS_2023_02/762395000" TargetMode="External" /><Relationship Id="rId39" Type="http://schemas.openxmlformats.org/officeDocument/2006/relationships/hyperlink" Target="https://podminky.urs.cz/item/CS_URS_2023_02/998762102" TargetMode="External" /><Relationship Id="rId40" Type="http://schemas.openxmlformats.org/officeDocument/2006/relationships/hyperlink" Target="https://podminky.urs.cz/item/CS_URS_2023_02/998762181" TargetMode="External" /><Relationship Id="rId41" Type="http://schemas.openxmlformats.org/officeDocument/2006/relationships/hyperlink" Target="https://podminky.urs.cz/item/CS_URS_2023_02/764001821" TargetMode="External" /><Relationship Id="rId42" Type="http://schemas.openxmlformats.org/officeDocument/2006/relationships/hyperlink" Target="https://podminky.urs.cz/item/CS_URS_2023_02/764001871" TargetMode="External" /><Relationship Id="rId43" Type="http://schemas.openxmlformats.org/officeDocument/2006/relationships/hyperlink" Target="https://podminky.urs.cz/item/CS_URS_2023_02/764001891" TargetMode="External" /><Relationship Id="rId44" Type="http://schemas.openxmlformats.org/officeDocument/2006/relationships/hyperlink" Target="https://podminky.urs.cz/item/CS_URS_2023_02/764002801" TargetMode="External" /><Relationship Id="rId45" Type="http://schemas.openxmlformats.org/officeDocument/2006/relationships/hyperlink" Target="https://podminky.urs.cz/item/CS_URS_2023_02/764002812" TargetMode="External" /><Relationship Id="rId46" Type="http://schemas.openxmlformats.org/officeDocument/2006/relationships/hyperlink" Target="https://podminky.urs.cz/item/CS_URS_2023_02/764002825" TargetMode="External" /><Relationship Id="rId47" Type="http://schemas.openxmlformats.org/officeDocument/2006/relationships/hyperlink" Target="https://podminky.urs.cz/item/CS_URS_2023_02/764002835" TargetMode="External" /><Relationship Id="rId48" Type="http://schemas.openxmlformats.org/officeDocument/2006/relationships/hyperlink" Target="https://podminky.urs.cz/item/CS_URS_2023_02/764002841" TargetMode="External" /><Relationship Id="rId49" Type="http://schemas.openxmlformats.org/officeDocument/2006/relationships/hyperlink" Target="https://podminky.urs.cz/item/CS_URS_2023_02/764002871" TargetMode="External" /><Relationship Id="rId50" Type="http://schemas.openxmlformats.org/officeDocument/2006/relationships/hyperlink" Target="https://podminky.urs.cz/item/CS_URS_2023_02/764004821" TargetMode="External" /><Relationship Id="rId51" Type="http://schemas.openxmlformats.org/officeDocument/2006/relationships/hyperlink" Target="https://podminky.urs.cz/item/CS_URS_2023_02/764004831" TargetMode="External" /><Relationship Id="rId52" Type="http://schemas.openxmlformats.org/officeDocument/2006/relationships/hyperlink" Target="https://podminky.urs.cz/item/CS_URS_2023_02/764011402" TargetMode="External" /><Relationship Id="rId53" Type="http://schemas.openxmlformats.org/officeDocument/2006/relationships/hyperlink" Target="https://podminky.urs.cz/item/CS_URS_2023_02/764111643" TargetMode="External" /><Relationship Id="rId54" Type="http://schemas.openxmlformats.org/officeDocument/2006/relationships/hyperlink" Target="https://podminky.urs.cz/item/CS_URS_2023_02/764111645" TargetMode="External" /><Relationship Id="rId55" Type="http://schemas.openxmlformats.org/officeDocument/2006/relationships/hyperlink" Target="https://podminky.urs.cz/item/CS_URS_2023_02/764211603" TargetMode="External" /><Relationship Id="rId56" Type="http://schemas.openxmlformats.org/officeDocument/2006/relationships/hyperlink" Target="https://podminky.urs.cz/item/CS_URS_2023_02/764211645" TargetMode="External" /><Relationship Id="rId57" Type="http://schemas.openxmlformats.org/officeDocument/2006/relationships/hyperlink" Target="https://podminky.urs.cz/item/CS_URS_2023_02/764212606" TargetMode="External" /><Relationship Id="rId58" Type="http://schemas.openxmlformats.org/officeDocument/2006/relationships/hyperlink" Target="https://podminky.urs.cz/item/CS_URS_2023_02/764212633" TargetMode="External" /><Relationship Id="rId59" Type="http://schemas.openxmlformats.org/officeDocument/2006/relationships/hyperlink" Target="https://podminky.urs.cz/item/CS_URS_2023_02/764212662" TargetMode="External" /><Relationship Id="rId60" Type="http://schemas.openxmlformats.org/officeDocument/2006/relationships/hyperlink" Target="https://podminky.urs.cz/item/CS_URS_2023_02/764214606" TargetMode="External" /><Relationship Id="rId61" Type="http://schemas.openxmlformats.org/officeDocument/2006/relationships/hyperlink" Target="https://podminky.urs.cz/item/CS_URS_2023_02/764311603" TargetMode="External" /><Relationship Id="rId62" Type="http://schemas.openxmlformats.org/officeDocument/2006/relationships/hyperlink" Target="https://podminky.urs.cz/item/CS_URS_2023_02/764513406" TargetMode="External" /><Relationship Id="rId63" Type="http://schemas.openxmlformats.org/officeDocument/2006/relationships/hyperlink" Target="https://podminky.urs.cz/item/CS_URS_2023_02/998764102" TargetMode="External" /><Relationship Id="rId64" Type="http://schemas.openxmlformats.org/officeDocument/2006/relationships/hyperlink" Target="https://podminky.urs.cz/item/CS_URS_2023_02/998764181" TargetMode="External" /><Relationship Id="rId65" Type="http://schemas.openxmlformats.org/officeDocument/2006/relationships/hyperlink" Target="https://podminky.urs.cz/item/CS_URS_2023_02/765151801" TargetMode="External" /><Relationship Id="rId66" Type="http://schemas.openxmlformats.org/officeDocument/2006/relationships/hyperlink" Target="https://podminky.urs.cz/item/CS_URS_2023_02/765151811" TargetMode="External" /><Relationship Id="rId67" Type="http://schemas.openxmlformats.org/officeDocument/2006/relationships/hyperlink" Target="https://podminky.urs.cz/item/CS_URS_2023_02/765191001" TargetMode="External" /><Relationship Id="rId68" Type="http://schemas.openxmlformats.org/officeDocument/2006/relationships/hyperlink" Target="https://podminky.urs.cz/item/CS_URS_2023_02/765191091" TargetMode="External" /><Relationship Id="rId69" Type="http://schemas.openxmlformats.org/officeDocument/2006/relationships/hyperlink" Target="https://podminky.urs.cz/item/CS_URS_2023_02/765191901" TargetMode="External" /><Relationship Id="rId70" Type="http://schemas.openxmlformats.org/officeDocument/2006/relationships/hyperlink" Target="https://podminky.urs.cz/item/CS_URS_2023_02/765191911" TargetMode="External" /><Relationship Id="rId71" Type="http://schemas.openxmlformats.org/officeDocument/2006/relationships/hyperlink" Target="https://podminky.urs.cz/item/CS_URS_2023_02/013254000" TargetMode="External" /><Relationship Id="rId72" Type="http://schemas.openxmlformats.org/officeDocument/2006/relationships/hyperlink" Target="https://podminky.urs.cz/item/CS_URS_2023_02/030001000" TargetMode="External" /><Relationship Id="rId73" Type="http://schemas.openxmlformats.org/officeDocument/2006/relationships/hyperlink" Target="https://podminky.urs.cz/item/CS_URS_2023_02/045002000" TargetMode="External" /><Relationship Id="rId74" Type="http://schemas.openxmlformats.org/officeDocument/2006/relationships/hyperlink" Target="https://podminky.urs.cz/item/CS_URS_2023_02/063002000" TargetMode="External" /><Relationship Id="rId75" Type="http://schemas.openxmlformats.org/officeDocument/2006/relationships/hyperlink" Target="https://podminky.urs.cz/item/CS_URS_2023_02/070001000" TargetMode="External" /><Relationship Id="rId76" Type="http://schemas.openxmlformats.org/officeDocument/2006/relationships/hyperlink" Target="https://podminky.urs.cz/item/CS_URS_2023_02/090001000" TargetMode="External" /><Relationship Id="rId7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41311112" TargetMode="External" /><Relationship Id="rId2" Type="http://schemas.openxmlformats.org/officeDocument/2006/relationships/hyperlink" Target="https://podminky.urs.cz/item/CS_URS_2023_02/941311211" TargetMode="External" /><Relationship Id="rId3" Type="http://schemas.openxmlformats.org/officeDocument/2006/relationships/hyperlink" Target="https://podminky.urs.cz/item/CS_URS_2023_02/941311812" TargetMode="External" /><Relationship Id="rId4" Type="http://schemas.openxmlformats.org/officeDocument/2006/relationships/hyperlink" Target="https://podminky.urs.cz/item/CS_URS_2023_02/944611111" TargetMode="External" /><Relationship Id="rId5" Type="http://schemas.openxmlformats.org/officeDocument/2006/relationships/hyperlink" Target="https://podminky.urs.cz/item/CS_URS_2023_02/944611211" TargetMode="External" /><Relationship Id="rId6" Type="http://schemas.openxmlformats.org/officeDocument/2006/relationships/hyperlink" Target="https://podminky.urs.cz/item/CS_URS_2023_02/944611811" TargetMode="External" /><Relationship Id="rId7" Type="http://schemas.openxmlformats.org/officeDocument/2006/relationships/hyperlink" Target="https://podminky.urs.cz/item/CS_URS_2023_02/949521111" TargetMode="External" /><Relationship Id="rId8" Type="http://schemas.openxmlformats.org/officeDocument/2006/relationships/hyperlink" Target="https://podminky.urs.cz/item/CS_URS_2023_02/949521211" TargetMode="External" /><Relationship Id="rId9" Type="http://schemas.openxmlformats.org/officeDocument/2006/relationships/hyperlink" Target="https://podminky.urs.cz/item/CS_URS_2023_02/949521811" TargetMode="External" /><Relationship Id="rId10" Type="http://schemas.openxmlformats.org/officeDocument/2006/relationships/hyperlink" Target="https://podminky.urs.cz/item/CS_URS_2023_02/952902501" TargetMode="External" /><Relationship Id="rId11" Type="http://schemas.openxmlformats.org/officeDocument/2006/relationships/hyperlink" Target="https://podminky.urs.cz/item/CS_URS_2023_02/997013113" TargetMode="External" /><Relationship Id="rId12" Type="http://schemas.openxmlformats.org/officeDocument/2006/relationships/hyperlink" Target="https://podminky.urs.cz/item/CS_URS_2023_02/997013501" TargetMode="External" /><Relationship Id="rId13" Type="http://schemas.openxmlformats.org/officeDocument/2006/relationships/hyperlink" Target="https://podminky.urs.cz/item/CS_URS_2023_02/997013509" TargetMode="External" /><Relationship Id="rId14" Type="http://schemas.openxmlformats.org/officeDocument/2006/relationships/hyperlink" Target="https://podminky.urs.cz/item/CS_URS_2023_02/997013814" TargetMode="External" /><Relationship Id="rId15" Type="http://schemas.openxmlformats.org/officeDocument/2006/relationships/hyperlink" Target="https://podminky.urs.cz/item/CS_URS_2023_02/998011002" TargetMode="External" /><Relationship Id="rId16" Type="http://schemas.openxmlformats.org/officeDocument/2006/relationships/hyperlink" Target="https://podminky.urs.cz/item/CS_URS_2023_02/712340832" TargetMode="External" /><Relationship Id="rId17" Type="http://schemas.openxmlformats.org/officeDocument/2006/relationships/hyperlink" Target="https://podminky.urs.cz/item/CS_URS_2023_02/712340834" TargetMode="External" /><Relationship Id="rId18" Type="http://schemas.openxmlformats.org/officeDocument/2006/relationships/hyperlink" Target="https://podminky.urs.cz/item/CS_URS_2023_02/712361705" TargetMode="External" /><Relationship Id="rId19" Type="http://schemas.openxmlformats.org/officeDocument/2006/relationships/hyperlink" Target="https://podminky.urs.cz/item/CS_URS_2023_02/712363115" TargetMode="External" /><Relationship Id="rId20" Type="http://schemas.openxmlformats.org/officeDocument/2006/relationships/hyperlink" Target="https://podminky.urs.cz/item/CS_URS_2023_02/712363122" TargetMode="External" /><Relationship Id="rId21" Type="http://schemas.openxmlformats.org/officeDocument/2006/relationships/hyperlink" Target="https://podminky.urs.cz/item/CS_URS_2023_02/712363352" TargetMode="External" /><Relationship Id="rId22" Type="http://schemas.openxmlformats.org/officeDocument/2006/relationships/hyperlink" Target="https://podminky.urs.cz/item/CS_URS_2023_02/712363353" TargetMode="External" /><Relationship Id="rId23" Type="http://schemas.openxmlformats.org/officeDocument/2006/relationships/hyperlink" Target="https://podminky.urs.cz/item/CS_URS_2023_02/712363357" TargetMode="External" /><Relationship Id="rId24" Type="http://schemas.openxmlformats.org/officeDocument/2006/relationships/hyperlink" Target="https://podminky.urs.cz/item/CS_URS_2023_02/712363359" TargetMode="External" /><Relationship Id="rId25" Type="http://schemas.openxmlformats.org/officeDocument/2006/relationships/hyperlink" Target="https://podminky.urs.cz/item/CS_URS_2023_02/712363366" TargetMode="External" /><Relationship Id="rId26" Type="http://schemas.openxmlformats.org/officeDocument/2006/relationships/hyperlink" Target="https://podminky.urs.cz/item/CS_URS_2023_02/712363384" TargetMode="External" /><Relationship Id="rId27" Type="http://schemas.openxmlformats.org/officeDocument/2006/relationships/hyperlink" Target="https://podminky.urs.cz/item/CS_URS_2023_02/712391172" TargetMode="External" /><Relationship Id="rId28" Type="http://schemas.openxmlformats.org/officeDocument/2006/relationships/hyperlink" Target="https://podminky.urs.cz/item/CS_URS_2023_02/998712102" TargetMode="External" /><Relationship Id="rId29" Type="http://schemas.openxmlformats.org/officeDocument/2006/relationships/hyperlink" Target="https://podminky.urs.cz/item/CS_URS_2023_02/998712181" TargetMode="External" /><Relationship Id="rId30" Type="http://schemas.openxmlformats.org/officeDocument/2006/relationships/hyperlink" Target="https://podminky.urs.cz/item/CS_URS_2023_02/713191321" TargetMode="External" /><Relationship Id="rId31" Type="http://schemas.openxmlformats.org/officeDocument/2006/relationships/hyperlink" Target="https://podminky.urs.cz/item/CS_URS_2023_02/741421821" TargetMode="External" /><Relationship Id="rId32" Type="http://schemas.openxmlformats.org/officeDocument/2006/relationships/hyperlink" Target="https://podminky.urs.cz/item/CS_URS_2023_02/741421831" TargetMode="External" /><Relationship Id="rId33" Type="http://schemas.openxmlformats.org/officeDocument/2006/relationships/hyperlink" Target="https://podminky.urs.cz/item/CS_URS_2023_02/742420821" TargetMode="External" /><Relationship Id="rId34" Type="http://schemas.openxmlformats.org/officeDocument/2006/relationships/hyperlink" Target="https://podminky.urs.cz/item/CS_URS_2023_02/762083122" TargetMode="External" /><Relationship Id="rId35" Type="http://schemas.openxmlformats.org/officeDocument/2006/relationships/hyperlink" Target="https://podminky.urs.cz/item/CS_URS_2023_02/762341026" TargetMode="External" /><Relationship Id="rId36" Type="http://schemas.openxmlformats.org/officeDocument/2006/relationships/hyperlink" Target="https://podminky.urs.cz/item/CS_URS_2023_02/762341036" TargetMode="External" /><Relationship Id="rId37" Type="http://schemas.openxmlformats.org/officeDocument/2006/relationships/hyperlink" Target="https://podminky.urs.cz/item/CS_URS_2023_02/762341210" TargetMode="External" /><Relationship Id="rId38" Type="http://schemas.openxmlformats.org/officeDocument/2006/relationships/hyperlink" Target="https://podminky.urs.cz/item/CS_URS_2023_02/762341811" TargetMode="External" /><Relationship Id="rId39" Type="http://schemas.openxmlformats.org/officeDocument/2006/relationships/hyperlink" Target="https://podminky.urs.cz/item/CS_URS_2023_02/762395000" TargetMode="External" /><Relationship Id="rId40" Type="http://schemas.openxmlformats.org/officeDocument/2006/relationships/hyperlink" Target="https://podminky.urs.cz/item/CS_URS_2023_02/998762102" TargetMode="External" /><Relationship Id="rId41" Type="http://schemas.openxmlformats.org/officeDocument/2006/relationships/hyperlink" Target="https://podminky.urs.cz/item/CS_URS_2023_02/998762181" TargetMode="External" /><Relationship Id="rId42" Type="http://schemas.openxmlformats.org/officeDocument/2006/relationships/hyperlink" Target="https://podminky.urs.cz/item/CS_URS_2023_02/764001821" TargetMode="External" /><Relationship Id="rId43" Type="http://schemas.openxmlformats.org/officeDocument/2006/relationships/hyperlink" Target="https://podminky.urs.cz/item/CS_URS_2023_02/764001871" TargetMode="External" /><Relationship Id="rId44" Type="http://schemas.openxmlformats.org/officeDocument/2006/relationships/hyperlink" Target="https://podminky.urs.cz/item/CS_URS_2023_02/764001891" TargetMode="External" /><Relationship Id="rId45" Type="http://schemas.openxmlformats.org/officeDocument/2006/relationships/hyperlink" Target="https://podminky.urs.cz/item/CS_URS_2023_02/764002801" TargetMode="External" /><Relationship Id="rId46" Type="http://schemas.openxmlformats.org/officeDocument/2006/relationships/hyperlink" Target="https://podminky.urs.cz/item/CS_URS_2023_02/764002812" TargetMode="External" /><Relationship Id="rId47" Type="http://schemas.openxmlformats.org/officeDocument/2006/relationships/hyperlink" Target="https://podminky.urs.cz/item/CS_URS_2023_02/764002825" TargetMode="External" /><Relationship Id="rId48" Type="http://schemas.openxmlformats.org/officeDocument/2006/relationships/hyperlink" Target="https://podminky.urs.cz/item/CS_URS_2023_02/764002835" TargetMode="External" /><Relationship Id="rId49" Type="http://schemas.openxmlformats.org/officeDocument/2006/relationships/hyperlink" Target="https://podminky.urs.cz/item/CS_URS_2023_02/764002841" TargetMode="External" /><Relationship Id="rId50" Type="http://schemas.openxmlformats.org/officeDocument/2006/relationships/hyperlink" Target="https://podminky.urs.cz/item/CS_URS_2023_02/764002871" TargetMode="External" /><Relationship Id="rId51" Type="http://schemas.openxmlformats.org/officeDocument/2006/relationships/hyperlink" Target="https://podminky.urs.cz/item/CS_URS_2023_02/764004821" TargetMode="External" /><Relationship Id="rId52" Type="http://schemas.openxmlformats.org/officeDocument/2006/relationships/hyperlink" Target="https://podminky.urs.cz/item/CS_URS_2023_02/764004831" TargetMode="External" /><Relationship Id="rId53" Type="http://schemas.openxmlformats.org/officeDocument/2006/relationships/hyperlink" Target="https://podminky.urs.cz/item/CS_URS_2023_02/764011402" TargetMode="External" /><Relationship Id="rId54" Type="http://schemas.openxmlformats.org/officeDocument/2006/relationships/hyperlink" Target="https://podminky.urs.cz/item/CS_URS_2023_02/764111643" TargetMode="External" /><Relationship Id="rId55" Type="http://schemas.openxmlformats.org/officeDocument/2006/relationships/hyperlink" Target="https://podminky.urs.cz/item/CS_URS_2023_02/764111645" TargetMode="External" /><Relationship Id="rId56" Type="http://schemas.openxmlformats.org/officeDocument/2006/relationships/hyperlink" Target="https://podminky.urs.cz/item/CS_URS_2023_02/764211603" TargetMode="External" /><Relationship Id="rId57" Type="http://schemas.openxmlformats.org/officeDocument/2006/relationships/hyperlink" Target="https://podminky.urs.cz/item/CS_URS_2023_02/764211645" TargetMode="External" /><Relationship Id="rId58" Type="http://schemas.openxmlformats.org/officeDocument/2006/relationships/hyperlink" Target="https://podminky.urs.cz/item/CS_URS_2023_02/764212606" TargetMode="External" /><Relationship Id="rId59" Type="http://schemas.openxmlformats.org/officeDocument/2006/relationships/hyperlink" Target="https://podminky.urs.cz/item/CS_URS_2023_02/764212633" TargetMode="External" /><Relationship Id="rId60" Type="http://schemas.openxmlformats.org/officeDocument/2006/relationships/hyperlink" Target="https://podminky.urs.cz/item/CS_URS_2023_02/764212662" TargetMode="External" /><Relationship Id="rId61" Type="http://schemas.openxmlformats.org/officeDocument/2006/relationships/hyperlink" Target="https://podminky.urs.cz/item/CS_URS_2023_02/764214606" TargetMode="External" /><Relationship Id="rId62" Type="http://schemas.openxmlformats.org/officeDocument/2006/relationships/hyperlink" Target="https://podminky.urs.cz/item/CS_URS_2023_02/764311603" TargetMode="External" /><Relationship Id="rId63" Type="http://schemas.openxmlformats.org/officeDocument/2006/relationships/hyperlink" Target="https://podminky.urs.cz/item/CS_URS_2023_02/764513406" TargetMode="External" /><Relationship Id="rId64" Type="http://schemas.openxmlformats.org/officeDocument/2006/relationships/hyperlink" Target="https://podminky.urs.cz/item/CS_URS_2023_02/998764102" TargetMode="External" /><Relationship Id="rId65" Type="http://schemas.openxmlformats.org/officeDocument/2006/relationships/hyperlink" Target="https://podminky.urs.cz/item/CS_URS_2023_02/998764181" TargetMode="External" /><Relationship Id="rId66" Type="http://schemas.openxmlformats.org/officeDocument/2006/relationships/hyperlink" Target="https://podminky.urs.cz/item/CS_URS_2023_02/765151801" TargetMode="External" /><Relationship Id="rId67" Type="http://schemas.openxmlformats.org/officeDocument/2006/relationships/hyperlink" Target="https://podminky.urs.cz/item/CS_URS_2023_02/765151811" TargetMode="External" /><Relationship Id="rId68" Type="http://schemas.openxmlformats.org/officeDocument/2006/relationships/hyperlink" Target="https://podminky.urs.cz/item/CS_URS_2023_02/765191001" TargetMode="External" /><Relationship Id="rId69" Type="http://schemas.openxmlformats.org/officeDocument/2006/relationships/hyperlink" Target="https://podminky.urs.cz/item/CS_URS_2023_02/765191091" TargetMode="External" /><Relationship Id="rId70" Type="http://schemas.openxmlformats.org/officeDocument/2006/relationships/hyperlink" Target="https://podminky.urs.cz/item/CS_URS_2023_02/765191901" TargetMode="External" /><Relationship Id="rId71" Type="http://schemas.openxmlformats.org/officeDocument/2006/relationships/hyperlink" Target="https://podminky.urs.cz/item/CS_URS_2023_02/765191911" TargetMode="External" /><Relationship Id="rId72" Type="http://schemas.openxmlformats.org/officeDocument/2006/relationships/hyperlink" Target="https://podminky.urs.cz/item/CS_URS_2023_02/013254000" TargetMode="External" /><Relationship Id="rId73" Type="http://schemas.openxmlformats.org/officeDocument/2006/relationships/hyperlink" Target="https://podminky.urs.cz/item/CS_URS_2023_02/030001000" TargetMode="External" /><Relationship Id="rId74" Type="http://schemas.openxmlformats.org/officeDocument/2006/relationships/hyperlink" Target="https://podminky.urs.cz/item/CS_URS_2023_02/045002000" TargetMode="External" /><Relationship Id="rId75" Type="http://schemas.openxmlformats.org/officeDocument/2006/relationships/hyperlink" Target="https://podminky.urs.cz/item/CS_URS_2023_02/063002000" TargetMode="External" /><Relationship Id="rId76" Type="http://schemas.openxmlformats.org/officeDocument/2006/relationships/hyperlink" Target="https://podminky.urs.cz/item/CS_URS_2023_02/070001000" TargetMode="External" /><Relationship Id="rId77" Type="http://schemas.openxmlformats.org/officeDocument/2006/relationships/hyperlink" Target="https://podminky.urs.cz/item/CS_URS_2023_02/090001000" TargetMode="External" /><Relationship Id="rId78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2023047-R1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Rekonstrukce střech Šluknov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Šluknov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2. 8. 2023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Šluknov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ProProjekt s.r.o.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Jakub Hon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ROUND(SUM(AG55:AG58),2)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ROUND(SUM(AS55:AS58),2)</f>
        <v>0</v>
      </c>
      <c r="AT54" s="107">
        <f>ROUND(SUM(AV54:AW54),2)</f>
        <v>0</v>
      </c>
      <c r="AU54" s="108">
        <f>ROUND(SUM(AU55:AU58),5)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ROUND(SUM(AZ55:AZ58),2)</f>
        <v>0</v>
      </c>
      <c r="BA54" s="107">
        <f>ROUND(SUM(BA55:BA58),2)</f>
        <v>0</v>
      </c>
      <c r="BB54" s="107">
        <f>ROUND(SUM(BB55:BB58),2)</f>
        <v>0</v>
      </c>
      <c r="BC54" s="107">
        <f>ROUND(SUM(BC55:BC58),2)</f>
        <v>0</v>
      </c>
      <c r="BD54" s="109">
        <f>ROUND(SUM(BD55:BD58),2)</f>
        <v>0</v>
      </c>
      <c r="BE54" s="6"/>
      <c r="BS54" s="110" t="s">
        <v>71</v>
      </c>
      <c r="BT54" s="110" t="s">
        <v>72</v>
      </c>
      <c r="BU54" s="111" t="s">
        <v>73</v>
      </c>
      <c r="BV54" s="110" t="s">
        <v>74</v>
      </c>
      <c r="BW54" s="110" t="s">
        <v>5</v>
      </c>
      <c r="BX54" s="110" t="s">
        <v>75</v>
      </c>
      <c r="CL54" s="110" t="s">
        <v>19</v>
      </c>
    </row>
    <row r="55" s="7" customFormat="1" ht="24.75" customHeight="1">
      <c r="A55" s="112" t="s">
        <v>76</v>
      </c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 01 - Výměna střešní kr...'!J30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79</v>
      </c>
      <c r="AR55" s="119"/>
      <c r="AS55" s="120">
        <v>0</v>
      </c>
      <c r="AT55" s="121">
        <f>ROUND(SUM(AV55:AW55),2)</f>
        <v>0</v>
      </c>
      <c r="AU55" s="122">
        <f>'SO 01 - Výměna střešní kr...'!P98</f>
        <v>0</v>
      </c>
      <c r="AV55" s="121">
        <f>'SO 01 - Výměna střešní kr...'!J33</f>
        <v>0</v>
      </c>
      <c r="AW55" s="121">
        <f>'SO 01 - Výměna střešní kr...'!J34</f>
        <v>0</v>
      </c>
      <c r="AX55" s="121">
        <f>'SO 01 - Výměna střešní kr...'!J35</f>
        <v>0</v>
      </c>
      <c r="AY55" s="121">
        <f>'SO 01 - Výměna střešní kr...'!J36</f>
        <v>0</v>
      </c>
      <c r="AZ55" s="121">
        <f>'SO 01 - Výměna střešní kr...'!F33</f>
        <v>0</v>
      </c>
      <c r="BA55" s="121">
        <f>'SO 01 - Výměna střešní kr...'!F34</f>
        <v>0</v>
      </c>
      <c r="BB55" s="121">
        <f>'SO 01 - Výměna střešní kr...'!F35</f>
        <v>0</v>
      </c>
      <c r="BC55" s="121">
        <f>'SO 01 - Výměna střešní kr...'!F36</f>
        <v>0</v>
      </c>
      <c r="BD55" s="123">
        <f>'SO 01 - Výměna střešní kr...'!F37</f>
        <v>0</v>
      </c>
      <c r="BE55" s="7"/>
      <c r="BT55" s="124" t="s">
        <v>80</v>
      </c>
      <c r="BV55" s="124" t="s">
        <v>74</v>
      </c>
      <c r="BW55" s="124" t="s">
        <v>81</v>
      </c>
      <c r="BX55" s="124" t="s">
        <v>5</v>
      </c>
      <c r="CL55" s="124" t="s">
        <v>19</v>
      </c>
      <c r="CM55" s="124" t="s">
        <v>82</v>
      </c>
    </row>
    <row r="56" s="7" customFormat="1" ht="24.75" customHeight="1">
      <c r="A56" s="112" t="s">
        <v>76</v>
      </c>
      <c r="B56" s="113"/>
      <c r="C56" s="114"/>
      <c r="D56" s="115" t="s">
        <v>83</v>
      </c>
      <c r="E56" s="115"/>
      <c r="F56" s="115"/>
      <c r="G56" s="115"/>
      <c r="H56" s="115"/>
      <c r="I56" s="116"/>
      <c r="J56" s="115" t="s">
        <v>84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 01.1 - NN - na bytovém...'!J30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79</v>
      </c>
      <c r="AR56" s="119"/>
      <c r="AS56" s="120">
        <v>0</v>
      </c>
      <c r="AT56" s="121">
        <f>ROUND(SUM(AV56:AW56),2)</f>
        <v>0</v>
      </c>
      <c r="AU56" s="122">
        <f>'SO 01.1 - NN - na bytovém...'!P89</f>
        <v>0</v>
      </c>
      <c r="AV56" s="121">
        <f>'SO 01.1 - NN - na bytovém...'!J33</f>
        <v>0</v>
      </c>
      <c r="AW56" s="121">
        <f>'SO 01.1 - NN - na bytovém...'!J34</f>
        <v>0</v>
      </c>
      <c r="AX56" s="121">
        <f>'SO 01.1 - NN - na bytovém...'!J35</f>
        <v>0</v>
      </c>
      <c r="AY56" s="121">
        <f>'SO 01.1 - NN - na bytovém...'!J36</f>
        <v>0</v>
      </c>
      <c r="AZ56" s="121">
        <f>'SO 01.1 - NN - na bytovém...'!F33</f>
        <v>0</v>
      </c>
      <c r="BA56" s="121">
        <f>'SO 01.1 - NN - na bytovém...'!F34</f>
        <v>0</v>
      </c>
      <c r="BB56" s="121">
        <f>'SO 01.1 - NN - na bytovém...'!F35</f>
        <v>0</v>
      </c>
      <c r="BC56" s="121">
        <f>'SO 01.1 - NN - na bytovém...'!F36</f>
        <v>0</v>
      </c>
      <c r="BD56" s="123">
        <f>'SO 01.1 - NN - na bytovém...'!F37</f>
        <v>0</v>
      </c>
      <c r="BE56" s="7"/>
      <c r="BT56" s="124" t="s">
        <v>80</v>
      </c>
      <c r="BV56" s="124" t="s">
        <v>74</v>
      </c>
      <c r="BW56" s="124" t="s">
        <v>85</v>
      </c>
      <c r="BX56" s="124" t="s">
        <v>5</v>
      </c>
      <c r="CL56" s="124" t="s">
        <v>19</v>
      </c>
      <c r="CM56" s="124" t="s">
        <v>82</v>
      </c>
    </row>
    <row r="57" s="7" customFormat="1" ht="24.75" customHeight="1">
      <c r="A57" s="112" t="s">
        <v>76</v>
      </c>
      <c r="B57" s="113"/>
      <c r="C57" s="114"/>
      <c r="D57" s="115" t="s">
        <v>86</v>
      </c>
      <c r="E57" s="115"/>
      <c r="F57" s="115"/>
      <c r="G57" s="115"/>
      <c r="H57" s="115"/>
      <c r="I57" s="116"/>
      <c r="J57" s="115" t="s">
        <v>87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'SO 02 - Výměna střešní kr...'!J30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79</v>
      </c>
      <c r="AR57" s="119"/>
      <c r="AS57" s="120">
        <v>0</v>
      </c>
      <c r="AT57" s="121">
        <f>ROUND(SUM(AV57:AW57),2)</f>
        <v>0</v>
      </c>
      <c r="AU57" s="122">
        <f>'SO 02 - Výměna střešní kr...'!P98</f>
        <v>0</v>
      </c>
      <c r="AV57" s="121">
        <f>'SO 02 - Výměna střešní kr...'!J33</f>
        <v>0</v>
      </c>
      <c r="AW57" s="121">
        <f>'SO 02 - Výměna střešní kr...'!J34</f>
        <v>0</v>
      </c>
      <c r="AX57" s="121">
        <f>'SO 02 - Výměna střešní kr...'!J35</f>
        <v>0</v>
      </c>
      <c r="AY57" s="121">
        <f>'SO 02 - Výměna střešní kr...'!J36</f>
        <v>0</v>
      </c>
      <c r="AZ57" s="121">
        <f>'SO 02 - Výměna střešní kr...'!F33</f>
        <v>0</v>
      </c>
      <c r="BA57" s="121">
        <f>'SO 02 - Výměna střešní kr...'!F34</f>
        <v>0</v>
      </c>
      <c r="BB57" s="121">
        <f>'SO 02 - Výměna střešní kr...'!F35</f>
        <v>0</v>
      </c>
      <c r="BC57" s="121">
        <f>'SO 02 - Výměna střešní kr...'!F36</f>
        <v>0</v>
      </c>
      <c r="BD57" s="123">
        <f>'SO 02 - Výměna střešní kr...'!F37</f>
        <v>0</v>
      </c>
      <c r="BE57" s="7"/>
      <c r="BT57" s="124" t="s">
        <v>80</v>
      </c>
      <c r="BV57" s="124" t="s">
        <v>74</v>
      </c>
      <c r="BW57" s="124" t="s">
        <v>88</v>
      </c>
      <c r="BX57" s="124" t="s">
        <v>5</v>
      </c>
      <c r="CL57" s="124" t="s">
        <v>19</v>
      </c>
      <c r="CM57" s="124" t="s">
        <v>82</v>
      </c>
    </row>
    <row r="58" s="7" customFormat="1" ht="24.75" customHeight="1">
      <c r="A58" s="112" t="s">
        <v>76</v>
      </c>
      <c r="B58" s="113"/>
      <c r="C58" s="114"/>
      <c r="D58" s="115" t="s">
        <v>89</v>
      </c>
      <c r="E58" s="115"/>
      <c r="F58" s="115"/>
      <c r="G58" s="115"/>
      <c r="H58" s="115"/>
      <c r="I58" s="116"/>
      <c r="J58" s="115" t="s">
        <v>90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'SO 02.2 - NN - na bytovém...'!J30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79</v>
      </c>
      <c r="AR58" s="119"/>
      <c r="AS58" s="125">
        <v>0</v>
      </c>
      <c r="AT58" s="126">
        <f>ROUND(SUM(AV58:AW58),2)</f>
        <v>0</v>
      </c>
      <c r="AU58" s="127">
        <f>'SO 02.2 - NN - na bytovém...'!P89</f>
        <v>0</v>
      </c>
      <c r="AV58" s="126">
        <f>'SO 02.2 - NN - na bytovém...'!J33</f>
        <v>0</v>
      </c>
      <c r="AW58" s="126">
        <f>'SO 02.2 - NN - na bytovém...'!J34</f>
        <v>0</v>
      </c>
      <c r="AX58" s="126">
        <f>'SO 02.2 - NN - na bytovém...'!J35</f>
        <v>0</v>
      </c>
      <c r="AY58" s="126">
        <f>'SO 02.2 - NN - na bytovém...'!J36</f>
        <v>0</v>
      </c>
      <c r="AZ58" s="126">
        <f>'SO 02.2 - NN - na bytovém...'!F33</f>
        <v>0</v>
      </c>
      <c r="BA58" s="126">
        <f>'SO 02.2 - NN - na bytovém...'!F34</f>
        <v>0</v>
      </c>
      <c r="BB58" s="126">
        <f>'SO 02.2 - NN - na bytovém...'!F35</f>
        <v>0</v>
      </c>
      <c r="BC58" s="126">
        <f>'SO 02.2 - NN - na bytovém...'!F36</f>
        <v>0</v>
      </c>
      <c r="BD58" s="128">
        <f>'SO 02.2 - NN - na bytovém...'!F37</f>
        <v>0</v>
      </c>
      <c r="BE58" s="7"/>
      <c r="BT58" s="124" t="s">
        <v>80</v>
      </c>
      <c r="BV58" s="124" t="s">
        <v>74</v>
      </c>
      <c r="BW58" s="124" t="s">
        <v>91</v>
      </c>
      <c r="BX58" s="124" t="s">
        <v>5</v>
      </c>
      <c r="CL58" s="124" t="s">
        <v>19</v>
      </c>
      <c r="CM58" s="124" t="s">
        <v>82</v>
      </c>
    </row>
    <row r="59" s="2" customFormat="1" ht="30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  <row r="60" s="2" customFormat="1" ht="6.96" customHeight="1">
      <c r="A60" s="39"/>
      <c r="B60" s="60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45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</row>
  </sheetData>
  <sheetProtection sheet="1" formatColumns="0" formatRows="0" objects="1" scenarios="1" spinCount="100000" saltValue="2mBSxtTWP3+PqgwCtQafPc/3QS88MDcg8LExnlwqrvRUXB3bqP/Ira5aneZsCffIzZzrlLW4q9acATXplcv5kQ==" hashValue="MdiML7i1XVytxhoTbzCSWijXu9UkXpjqHdLjWLpqQLqe1xbZwt9T5UDkhPg0k5TGPerSA1LDGOs3ixZSKXPmZQ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01 - Výměna střešní kr...'!C2" display="/"/>
    <hyperlink ref="A56" location="'SO 01.1 - NN - na bytovém...'!C2" display="/"/>
    <hyperlink ref="A57" location="'SO 02 - Výměna střešní kr...'!C2" display="/"/>
    <hyperlink ref="A58" location="'SO 02.2 - NN - na bytovém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92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Rekonstrukce střech Šluknov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94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2. 8. 2023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ROUND(J98,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ROUND((SUM(BE98:BE565)),  2)</f>
        <v>0</v>
      </c>
      <c r="G33" s="39"/>
      <c r="H33" s="39"/>
      <c r="I33" s="149">
        <v>0.20999999999999999</v>
      </c>
      <c r="J33" s="148">
        <f>ROUND(((SUM(BE98:BE565))*I33),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ROUND((SUM(BF98:BF565)),  2)</f>
        <v>0</v>
      </c>
      <c r="G34" s="39"/>
      <c r="H34" s="39"/>
      <c r="I34" s="149">
        <v>0.14999999999999999</v>
      </c>
      <c r="J34" s="148">
        <f>ROUND(((SUM(BF98:BF565))*I34),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ROUND((SUM(BG98:BG565)),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ROUND((SUM(BH98:BH565)),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ROUND((SUM(BI98:BI565)),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Rekonstrukce střech Šluknov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01 - Výměna střešní krytiny na bytovém domě č.p.663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Šluknov</v>
      </c>
      <c r="G52" s="41"/>
      <c r="H52" s="41"/>
      <c r="I52" s="33" t="s">
        <v>23</v>
      </c>
      <c r="J52" s="73" t="str">
        <f>IF(J12="","",J12)</f>
        <v>2. 8. 2023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Šluknov</v>
      </c>
      <c r="G54" s="41"/>
      <c r="H54" s="41"/>
      <c r="I54" s="33" t="s">
        <v>31</v>
      </c>
      <c r="J54" s="37" t="str">
        <f>E21</f>
        <v>ProProjekt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Jakub Hon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96</v>
      </c>
      <c r="D57" s="163"/>
      <c r="E57" s="163"/>
      <c r="F57" s="163"/>
      <c r="G57" s="163"/>
      <c r="H57" s="163"/>
      <c r="I57" s="163"/>
      <c r="J57" s="164" t="s">
        <v>97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J98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98</v>
      </c>
    </row>
    <row r="60" s="9" customFormat="1" ht="24.96" customHeight="1">
      <c r="A60" s="9"/>
      <c r="B60" s="166"/>
      <c r="C60" s="167"/>
      <c r="D60" s="168" t="s">
        <v>99</v>
      </c>
      <c r="E60" s="169"/>
      <c r="F60" s="169"/>
      <c r="G60" s="169"/>
      <c r="H60" s="169"/>
      <c r="I60" s="169"/>
      <c r="J60" s="170">
        <f>J99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100</v>
      </c>
      <c r="E61" s="175"/>
      <c r="F61" s="175"/>
      <c r="G61" s="175"/>
      <c r="H61" s="175"/>
      <c r="I61" s="175"/>
      <c r="J61" s="176">
        <f>J100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101</v>
      </c>
      <c r="E62" s="175"/>
      <c r="F62" s="175"/>
      <c r="G62" s="175"/>
      <c r="H62" s="175"/>
      <c r="I62" s="175"/>
      <c r="J62" s="176">
        <f>J173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102</v>
      </c>
      <c r="E63" s="175"/>
      <c r="F63" s="175"/>
      <c r="G63" s="175"/>
      <c r="H63" s="175"/>
      <c r="I63" s="175"/>
      <c r="J63" s="176">
        <f>J183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6"/>
      <c r="C64" s="167"/>
      <c r="D64" s="168" t="s">
        <v>103</v>
      </c>
      <c r="E64" s="169"/>
      <c r="F64" s="169"/>
      <c r="G64" s="169"/>
      <c r="H64" s="169"/>
      <c r="I64" s="169"/>
      <c r="J64" s="170">
        <f>J186</f>
        <v>0</v>
      </c>
      <c r="K64" s="167"/>
      <c r="L64" s="17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2"/>
      <c r="C65" s="173"/>
      <c r="D65" s="174" t="s">
        <v>104</v>
      </c>
      <c r="E65" s="175"/>
      <c r="F65" s="175"/>
      <c r="G65" s="175"/>
      <c r="H65" s="175"/>
      <c r="I65" s="175"/>
      <c r="J65" s="176">
        <f>J187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105</v>
      </c>
      <c r="E66" s="175"/>
      <c r="F66" s="175"/>
      <c r="G66" s="175"/>
      <c r="H66" s="175"/>
      <c r="I66" s="175"/>
      <c r="J66" s="176">
        <f>J271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106</v>
      </c>
      <c r="E67" s="175"/>
      <c r="F67" s="175"/>
      <c r="G67" s="175"/>
      <c r="H67" s="175"/>
      <c r="I67" s="175"/>
      <c r="J67" s="176">
        <f>J275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107</v>
      </c>
      <c r="E68" s="175"/>
      <c r="F68" s="175"/>
      <c r="G68" s="175"/>
      <c r="H68" s="175"/>
      <c r="I68" s="175"/>
      <c r="J68" s="176">
        <f>J284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108</v>
      </c>
      <c r="E69" s="175"/>
      <c r="F69" s="175"/>
      <c r="G69" s="175"/>
      <c r="H69" s="175"/>
      <c r="I69" s="175"/>
      <c r="J69" s="176">
        <f>J288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109</v>
      </c>
      <c r="E70" s="175"/>
      <c r="F70" s="175"/>
      <c r="G70" s="175"/>
      <c r="H70" s="175"/>
      <c r="I70" s="175"/>
      <c r="J70" s="176">
        <f>J324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110</v>
      </c>
      <c r="E71" s="175"/>
      <c r="F71" s="175"/>
      <c r="G71" s="175"/>
      <c r="H71" s="175"/>
      <c r="I71" s="175"/>
      <c r="J71" s="176">
        <f>J464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6"/>
      <c r="C72" s="167"/>
      <c r="D72" s="168" t="s">
        <v>111</v>
      </c>
      <c r="E72" s="169"/>
      <c r="F72" s="169"/>
      <c r="G72" s="169"/>
      <c r="H72" s="169"/>
      <c r="I72" s="169"/>
      <c r="J72" s="170">
        <f>J547</f>
        <v>0</v>
      </c>
      <c r="K72" s="167"/>
      <c r="L72" s="17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72"/>
      <c r="C73" s="173"/>
      <c r="D73" s="174" t="s">
        <v>112</v>
      </c>
      <c r="E73" s="175"/>
      <c r="F73" s="175"/>
      <c r="G73" s="175"/>
      <c r="H73" s="175"/>
      <c r="I73" s="175"/>
      <c r="J73" s="176">
        <f>J548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2"/>
      <c r="C74" s="173"/>
      <c r="D74" s="174" t="s">
        <v>113</v>
      </c>
      <c r="E74" s="175"/>
      <c r="F74" s="175"/>
      <c r="G74" s="175"/>
      <c r="H74" s="175"/>
      <c r="I74" s="175"/>
      <c r="J74" s="176">
        <f>J551</f>
        <v>0</v>
      </c>
      <c r="K74" s="173"/>
      <c r="L74" s="17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2"/>
      <c r="C75" s="173"/>
      <c r="D75" s="174" t="s">
        <v>114</v>
      </c>
      <c r="E75" s="175"/>
      <c r="F75" s="175"/>
      <c r="G75" s="175"/>
      <c r="H75" s="175"/>
      <c r="I75" s="175"/>
      <c r="J75" s="176">
        <f>J554</f>
        <v>0</v>
      </c>
      <c r="K75" s="173"/>
      <c r="L75" s="17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2"/>
      <c r="C76" s="173"/>
      <c r="D76" s="174" t="s">
        <v>115</v>
      </c>
      <c r="E76" s="175"/>
      <c r="F76" s="175"/>
      <c r="G76" s="175"/>
      <c r="H76" s="175"/>
      <c r="I76" s="175"/>
      <c r="J76" s="176">
        <f>J557</f>
        <v>0</v>
      </c>
      <c r="K76" s="173"/>
      <c r="L76" s="17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2"/>
      <c r="C77" s="173"/>
      <c r="D77" s="174" t="s">
        <v>116</v>
      </c>
      <c r="E77" s="175"/>
      <c r="F77" s="175"/>
      <c r="G77" s="175"/>
      <c r="H77" s="175"/>
      <c r="I77" s="175"/>
      <c r="J77" s="176">
        <f>J560</f>
        <v>0</v>
      </c>
      <c r="K77" s="173"/>
      <c r="L77" s="17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2"/>
      <c r="C78" s="173"/>
      <c r="D78" s="174" t="s">
        <v>117</v>
      </c>
      <c r="E78" s="175"/>
      <c r="F78" s="175"/>
      <c r="G78" s="175"/>
      <c r="H78" s="175"/>
      <c r="I78" s="175"/>
      <c r="J78" s="176">
        <f>J563</f>
        <v>0</v>
      </c>
      <c r="K78" s="173"/>
      <c r="L78" s="17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60"/>
      <c r="C80" s="61"/>
      <c r="D80" s="61"/>
      <c r="E80" s="61"/>
      <c r="F80" s="61"/>
      <c r="G80" s="61"/>
      <c r="H80" s="61"/>
      <c r="I80" s="61"/>
      <c r="J80" s="61"/>
      <c r="K80" s="6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4" s="2" customFormat="1" ht="6.96" customHeight="1">
      <c r="A84" s="39"/>
      <c r="B84" s="62"/>
      <c r="C84" s="63"/>
      <c r="D84" s="63"/>
      <c r="E84" s="63"/>
      <c r="F84" s="63"/>
      <c r="G84" s="63"/>
      <c r="H84" s="63"/>
      <c r="I84" s="63"/>
      <c r="J84" s="63"/>
      <c r="K84" s="63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.96" customHeight="1">
      <c r="A85" s="39"/>
      <c r="B85" s="40"/>
      <c r="C85" s="24" t="s">
        <v>118</v>
      </c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16</v>
      </c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161" t="str">
        <f>E7</f>
        <v>Rekonstrukce střech Šluknov</v>
      </c>
      <c r="F88" s="33"/>
      <c r="G88" s="33"/>
      <c r="H88" s="33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93</v>
      </c>
      <c r="D89" s="41"/>
      <c r="E89" s="41"/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6.5" customHeight="1">
      <c r="A90" s="39"/>
      <c r="B90" s="40"/>
      <c r="C90" s="41"/>
      <c r="D90" s="41"/>
      <c r="E90" s="70" t="str">
        <f>E9</f>
        <v>SO 01 - Výměna střešní krytiny na bytovém domě č.p.663</v>
      </c>
      <c r="F90" s="41"/>
      <c r="G90" s="41"/>
      <c r="H90" s="41"/>
      <c r="I90" s="41"/>
      <c r="J90" s="41"/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21</v>
      </c>
      <c r="D92" s="41"/>
      <c r="E92" s="41"/>
      <c r="F92" s="28" t="str">
        <f>F12</f>
        <v>Šluknov</v>
      </c>
      <c r="G92" s="41"/>
      <c r="H92" s="41"/>
      <c r="I92" s="33" t="s">
        <v>23</v>
      </c>
      <c r="J92" s="73" t="str">
        <f>IF(J12="","",J12)</f>
        <v>2. 8. 2023</v>
      </c>
      <c r="K92" s="4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3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25</v>
      </c>
      <c r="D94" s="41"/>
      <c r="E94" s="41"/>
      <c r="F94" s="28" t="str">
        <f>E15</f>
        <v>Město Šluknov</v>
      </c>
      <c r="G94" s="41"/>
      <c r="H94" s="41"/>
      <c r="I94" s="33" t="s">
        <v>31</v>
      </c>
      <c r="J94" s="37" t="str">
        <f>E21</f>
        <v>ProProjekt s.r.o.</v>
      </c>
      <c r="K94" s="41"/>
      <c r="L94" s="13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29</v>
      </c>
      <c r="D95" s="41"/>
      <c r="E95" s="41"/>
      <c r="F95" s="28" t="str">
        <f>IF(E18="","",E18)</f>
        <v>Vyplň údaj</v>
      </c>
      <c r="G95" s="41"/>
      <c r="H95" s="41"/>
      <c r="I95" s="33" t="s">
        <v>34</v>
      </c>
      <c r="J95" s="37" t="str">
        <f>E24</f>
        <v>Jakub Hon</v>
      </c>
      <c r="K95" s="41"/>
      <c r="L95" s="13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0.32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3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11" customFormat="1" ht="29.28" customHeight="1">
      <c r="A97" s="178"/>
      <c r="B97" s="179"/>
      <c r="C97" s="180" t="s">
        <v>119</v>
      </c>
      <c r="D97" s="181" t="s">
        <v>57</v>
      </c>
      <c r="E97" s="181" t="s">
        <v>53</v>
      </c>
      <c r="F97" s="181" t="s">
        <v>54</v>
      </c>
      <c r="G97" s="181" t="s">
        <v>120</v>
      </c>
      <c r="H97" s="181" t="s">
        <v>121</v>
      </c>
      <c r="I97" s="181" t="s">
        <v>122</v>
      </c>
      <c r="J97" s="181" t="s">
        <v>97</v>
      </c>
      <c r="K97" s="182" t="s">
        <v>123</v>
      </c>
      <c r="L97" s="183"/>
      <c r="M97" s="93" t="s">
        <v>19</v>
      </c>
      <c r="N97" s="94" t="s">
        <v>42</v>
      </c>
      <c r="O97" s="94" t="s">
        <v>124</v>
      </c>
      <c r="P97" s="94" t="s">
        <v>125</v>
      </c>
      <c r="Q97" s="94" t="s">
        <v>126</v>
      </c>
      <c r="R97" s="94" t="s">
        <v>127</v>
      </c>
      <c r="S97" s="94" t="s">
        <v>128</v>
      </c>
      <c r="T97" s="95" t="s">
        <v>129</v>
      </c>
      <c r="U97" s="178"/>
      <c r="V97" s="178"/>
      <c r="W97" s="178"/>
      <c r="X97" s="178"/>
      <c r="Y97" s="178"/>
      <c r="Z97" s="178"/>
      <c r="AA97" s="178"/>
      <c r="AB97" s="178"/>
      <c r="AC97" s="178"/>
      <c r="AD97" s="178"/>
      <c r="AE97" s="178"/>
    </row>
    <row r="98" s="2" customFormat="1" ht="22.8" customHeight="1">
      <c r="A98" s="39"/>
      <c r="B98" s="40"/>
      <c r="C98" s="100" t="s">
        <v>130</v>
      </c>
      <c r="D98" s="41"/>
      <c r="E98" s="41"/>
      <c r="F98" s="41"/>
      <c r="G98" s="41"/>
      <c r="H98" s="41"/>
      <c r="I98" s="41"/>
      <c r="J98" s="184">
        <f>BK98</f>
        <v>0</v>
      </c>
      <c r="K98" s="41"/>
      <c r="L98" s="45"/>
      <c r="M98" s="96"/>
      <c r="N98" s="185"/>
      <c r="O98" s="97"/>
      <c r="P98" s="186">
        <f>P99+P186+P547</f>
        <v>0</v>
      </c>
      <c r="Q98" s="97"/>
      <c r="R98" s="186">
        <f>R99+R186+R547</f>
        <v>8.57009343</v>
      </c>
      <c r="S98" s="97"/>
      <c r="T98" s="187">
        <f>T99+T186+T547</f>
        <v>11.389147210000001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71</v>
      </c>
      <c r="AU98" s="18" t="s">
        <v>98</v>
      </c>
      <c r="BK98" s="188">
        <f>BK99+BK186+BK547</f>
        <v>0</v>
      </c>
    </row>
    <row r="99" s="12" customFormat="1" ht="25.92" customHeight="1">
      <c r="A99" s="12"/>
      <c r="B99" s="189"/>
      <c r="C99" s="190"/>
      <c r="D99" s="191" t="s">
        <v>71</v>
      </c>
      <c r="E99" s="192" t="s">
        <v>131</v>
      </c>
      <c r="F99" s="192" t="s">
        <v>132</v>
      </c>
      <c r="G99" s="190"/>
      <c r="H99" s="190"/>
      <c r="I99" s="193"/>
      <c r="J99" s="194">
        <f>BK99</f>
        <v>0</v>
      </c>
      <c r="K99" s="190"/>
      <c r="L99" s="195"/>
      <c r="M99" s="196"/>
      <c r="N99" s="197"/>
      <c r="O99" s="197"/>
      <c r="P99" s="198">
        <f>P100+P173+P183</f>
        <v>0</v>
      </c>
      <c r="Q99" s="197"/>
      <c r="R99" s="198">
        <f>R100+R173+R183</f>
        <v>0</v>
      </c>
      <c r="S99" s="197"/>
      <c r="T99" s="199">
        <f>T100+T173+T183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0" t="s">
        <v>80</v>
      </c>
      <c r="AT99" s="201" t="s">
        <v>71</v>
      </c>
      <c r="AU99" s="201" t="s">
        <v>72</v>
      </c>
      <c r="AY99" s="200" t="s">
        <v>133</v>
      </c>
      <c r="BK99" s="202">
        <f>BK100+BK173+BK183</f>
        <v>0</v>
      </c>
    </row>
    <row r="100" s="12" customFormat="1" ht="22.8" customHeight="1">
      <c r="A100" s="12"/>
      <c r="B100" s="189"/>
      <c r="C100" s="190"/>
      <c r="D100" s="191" t="s">
        <v>71</v>
      </c>
      <c r="E100" s="203" t="s">
        <v>134</v>
      </c>
      <c r="F100" s="203" t="s">
        <v>135</v>
      </c>
      <c r="G100" s="190"/>
      <c r="H100" s="190"/>
      <c r="I100" s="193"/>
      <c r="J100" s="204">
        <f>BK100</f>
        <v>0</v>
      </c>
      <c r="K100" s="190"/>
      <c r="L100" s="195"/>
      <c r="M100" s="196"/>
      <c r="N100" s="197"/>
      <c r="O100" s="197"/>
      <c r="P100" s="198">
        <f>SUM(P101:P172)</f>
        <v>0</v>
      </c>
      <c r="Q100" s="197"/>
      <c r="R100" s="198">
        <f>SUM(R101:R172)</f>
        <v>0</v>
      </c>
      <c r="S100" s="197"/>
      <c r="T100" s="199">
        <f>SUM(T101:T172)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0" t="s">
        <v>80</v>
      </c>
      <c r="AT100" s="201" t="s">
        <v>71</v>
      </c>
      <c r="AU100" s="201" t="s">
        <v>80</v>
      </c>
      <c r="AY100" s="200" t="s">
        <v>133</v>
      </c>
      <c r="BK100" s="202">
        <f>SUM(BK101:BK172)</f>
        <v>0</v>
      </c>
    </row>
    <row r="101" s="2" customFormat="1" ht="24.15" customHeight="1">
      <c r="A101" s="39"/>
      <c r="B101" s="40"/>
      <c r="C101" s="205" t="s">
        <v>80</v>
      </c>
      <c r="D101" s="205" t="s">
        <v>136</v>
      </c>
      <c r="E101" s="206" t="s">
        <v>137</v>
      </c>
      <c r="F101" s="207" t="s">
        <v>138</v>
      </c>
      <c r="G101" s="208" t="s">
        <v>139</v>
      </c>
      <c r="H101" s="209">
        <v>753.5</v>
      </c>
      <c r="I101" s="210"/>
      <c r="J101" s="211">
        <f>ROUND(I101*H101,2)</f>
        <v>0</v>
      </c>
      <c r="K101" s="207" t="s">
        <v>140</v>
      </c>
      <c r="L101" s="45"/>
      <c r="M101" s="212" t="s">
        <v>19</v>
      </c>
      <c r="N101" s="213" t="s">
        <v>43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141</v>
      </c>
      <c r="AT101" s="216" t="s">
        <v>136</v>
      </c>
      <c r="AU101" s="216" t="s">
        <v>82</v>
      </c>
      <c r="AY101" s="18" t="s">
        <v>133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80</v>
      </c>
      <c r="BK101" s="217">
        <f>ROUND(I101*H101,2)</f>
        <v>0</v>
      </c>
      <c r="BL101" s="18" t="s">
        <v>141</v>
      </c>
      <c r="BM101" s="216" t="s">
        <v>142</v>
      </c>
    </row>
    <row r="102" s="2" customFormat="1">
      <c r="A102" s="39"/>
      <c r="B102" s="40"/>
      <c r="C102" s="41"/>
      <c r="D102" s="218" t="s">
        <v>143</v>
      </c>
      <c r="E102" s="41"/>
      <c r="F102" s="219" t="s">
        <v>144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143</v>
      </c>
      <c r="AU102" s="18" t="s">
        <v>82</v>
      </c>
    </row>
    <row r="103" s="13" customFormat="1">
      <c r="A103" s="13"/>
      <c r="B103" s="223"/>
      <c r="C103" s="224"/>
      <c r="D103" s="225" t="s">
        <v>145</v>
      </c>
      <c r="E103" s="226" t="s">
        <v>19</v>
      </c>
      <c r="F103" s="227" t="s">
        <v>146</v>
      </c>
      <c r="G103" s="224"/>
      <c r="H103" s="228">
        <v>215</v>
      </c>
      <c r="I103" s="229"/>
      <c r="J103" s="224"/>
      <c r="K103" s="224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145</v>
      </c>
      <c r="AU103" s="234" t="s">
        <v>82</v>
      </c>
      <c r="AV103" s="13" t="s">
        <v>82</v>
      </c>
      <c r="AW103" s="13" t="s">
        <v>33</v>
      </c>
      <c r="AX103" s="13" t="s">
        <v>72</v>
      </c>
      <c r="AY103" s="234" t="s">
        <v>133</v>
      </c>
    </row>
    <row r="104" s="13" customFormat="1">
      <c r="A104" s="13"/>
      <c r="B104" s="223"/>
      <c r="C104" s="224"/>
      <c r="D104" s="225" t="s">
        <v>145</v>
      </c>
      <c r="E104" s="226" t="s">
        <v>19</v>
      </c>
      <c r="F104" s="227" t="s">
        <v>147</v>
      </c>
      <c r="G104" s="224"/>
      <c r="H104" s="228">
        <v>202.5</v>
      </c>
      <c r="I104" s="229"/>
      <c r="J104" s="224"/>
      <c r="K104" s="224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145</v>
      </c>
      <c r="AU104" s="234" t="s">
        <v>82</v>
      </c>
      <c r="AV104" s="13" t="s">
        <v>82</v>
      </c>
      <c r="AW104" s="13" t="s">
        <v>33</v>
      </c>
      <c r="AX104" s="13" t="s">
        <v>72</v>
      </c>
      <c r="AY104" s="234" t="s">
        <v>133</v>
      </c>
    </row>
    <row r="105" s="13" customFormat="1">
      <c r="A105" s="13"/>
      <c r="B105" s="223"/>
      <c r="C105" s="224"/>
      <c r="D105" s="225" t="s">
        <v>145</v>
      </c>
      <c r="E105" s="226" t="s">
        <v>19</v>
      </c>
      <c r="F105" s="227" t="s">
        <v>148</v>
      </c>
      <c r="G105" s="224"/>
      <c r="H105" s="228">
        <v>176</v>
      </c>
      <c r="I105" s="229"/>
      <c r="J105" s="224"/>
      <c r="K105" s="224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145</v>
      </c>
      <c r="AU105" s="234" t="s">
        <v>82</v>
      </c>
      <c r="AV105" s="13" t="s">
        <v>82</v>
      </c>
      <c r="AW105" s="13" t="s">
        <v>33</v>
      </c>
      <c r="AX105" s="13" t="s">
        <v>72</v>
      </c>
      <c r="AY105" s="234" t="s">
        <v>133</v>
      </c>
    </row>
    <row r="106" s="13" customFormat="1">
      <c r="A106" s="13"/>
      <c r="B106" s="223"/>
      <c r="C106" s="224"/>
      <c r="D106" s="225" t="s">
        <v>145</v>
      </c>
      <c r="E106" s="226" t="s">
        <v>19</v>
      </c>
      <c r="F106" s="227" t="s">
        <v>149</v>
      </c>
      <c r="G106" s="224"/>
      <c r="H106" s="228">
        <v>160</v>
      </c>
      <c r="I106" s="229"/>
      <c r="J106" s="224"/>
      <c r="K106" s="224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145</v>
      </c>
      <c r="AU106" s="234" t="s">
        <v>82</v>
      </c>
      <c r="AV106" s="13" t="s">
        <v>82</v>
      </c>
      <c r="AW106" s="13" t="s">
        <v>33</v>
      </c>
      <c r="AX106" s="13" t="s">
        <v>72</v>
      </c>
      <c r="AY106" s="234" t="s">
        <v>133</v>
      </c>
    </row>
    <row r="107" s="14" customFormat="1">
      <c r="A107" s="14"/>
      <c r="B107" s="235"/>
      <c r="C107" s="236"/>
      <c r="D107" s="225" t="s">
        <v>145</v>
      </c>
      <c r="E107" s="237" t="s">
        <v>19</v>
      </c>
      <c r="F107" s="238" t="s">
        <v>150</v>
      </c>
      <c r="G107" s="236"/>
      <c r="H107" s="239">
        <v>753.5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5" t="s">
        <v>145</v>
      </c>
      <c r="AU107" s="245" t="s">
        <v>82</v>
      </c>
      <c r="AV107" s="14" t="s">
        <v>141</v>
      </c>
      <c r="AW107" s="14" t="s">
        <v>33</v>
      </c>
      <c r="AX107" s="14" t="s">
        <v>80</v>
      </c>
      <c r="AY107" s="245" t="s">
        <v>133</v>
      </c>
    </row>
    <row r="108" s="2" customFormat="1" ht="24.15" customHeight="1">
      <c r="A108" s="39"/>
      <c r="B108" s="40"/>
      <c r="C108" s="205" t="s">
        <v>82</v>
      </c>
      <c r="D108" s="205" t="s">
        <v>136</v>
      </c>
      <c r="E108" s="206" t="s">
        <v>151</v>
      </c>
      <c r="F108" s="207" t="s">
        <v>152</v>
      </c>
      <c r="G108" s="208" t="s">
        <v>139</v>
      </c>
      <c r="H108" s="209">
        <v>67815</v>
      </c>
      <c r="I108" s="210"/>
      <c r="J108" s="211">
        <f>ROUND(I108*H108,2)</f>
        <v>0</v>
      </c>
      <c r="K108" s="207" t="s">
        <v>140</v>
      </c>
      <c r="L108" s="45"/>
      <c r="M108" s="212" t="s">
        <v>19</v>
      </c>
      <c r="N108" s="213" t="s">
        <v>43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153</v>
      </c>
      <c r="AT108" s="216" t="s">
        <v>136</v>
      </c>
      <c r="AU108" s="216" t="s">
        <v>82</v>
      </c>
      <c r="AY108" s="18" t="s">
        <v>133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80</v>
      </c>
      <c r="BK108" s="217">
        <f>ROUND(I108*H108,2)</f>
        <v>0</v>
      </c>
      <c r="BL108" s="18" t="s">
        <v>153</v>
      </c>
      <c r="BM108" s="216" t="s">
        <v>154</v>
      </c>
    </row>
    <row r="109" s="2" customFormat="1">
      <c r="A109" s="39"/>
      <c r="B109" s="40"/>
      <c r="C109" s="41"/>
      <c r="D109" s="218" t="s">
        <v>143</v>
      </c>
      <c r="E109" s="41"/>
      <c r="F109" s="219" t="s">
        <v>155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143</v>
      </c>
      <c r="AU109" s="18" t="s">
        <v>82</v>
      </c>
    </row>
    <row r="110" s="13" customFormat="1">
      <c r="A110" s="13"/>
      <c r="B110" s="223"/>
      <c r="C110" s="224"/>
      <c r="D110" s="225" t="s">
        <v>145</v>
      </c>
      <c r="E110" s="226" t="s">
        <v>19</v>
      </c>
      <c r="F110" s="227" t="s">
        <v>146</v>
      </c>
      <c r="G110" s="224"/>
      <c r="H110" s="228">
        <v>215</v>
      </c>
      <c r="I110" s="229"/>
      <c r="J110" s="224"/>
      <c r="K110" s="224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145</v>
      </c>
      <c r="AU110" s="234" t="s">
        <v>82</v>
      </c>
      <c r="AV110" s="13" t="s">
        <v>82</v>
      </c>
      <c r="AW110" s="13" t="s">
        <v>33</v>
      </c>
      <c r="AX110" s="13" t="s">
        <v>72</v>
      </c>
      <c r="AY110" s="234" t="s">
        <v>133</v>
      </c>
    </row>
    <row r="111" s="13" customFormat="1">
      <c r="A111" s="13"/>
      <c r="B111" s="223"/>
      <c r="C111" s="224"/>
      <c r="D111" s="225" t="s">
        <v>145</v>
      </c>
      <c r="E111" s="226" t="s">
        <v>19</v>
      </c>
      <c r="F111" s="227" t="s">
        <v>147</v>
      </c>
      <c r="G111" s="224"/>
      <c r="H111" s="228">
        <v>202.5</v>
      </c>
      <c r="I111" s="229"/>
      <c r="J111" s="224"/>
      <c r="K111" s="224"/>
      <c r="L111" s="230"/>
      <c r="M111" s="231"/>
      <c r="N111" s="232"/>
      <c r="O111" s="232"/>
      <c r="P111" s="232"/>
      <c r="Q111" s="232"/>
      <c r="R111" s="232"/>
      <c r="S111" s="232"/>
      <c r="T111" s="23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4" t="s">
        <v>145</v>
      </c>
      <c r="AU111" s="234" t="s">
        <v>82</v>
      </c>
      <c r="AV111" s="13" t="s">
        <v>82</v>
      </c>
      <c r="AW111" s="13" t="s">
        <v>33</v>
      </c>
      <c r="AX111" s="13" t="s">
        <v>72</v>
      </c>
      <c r="AY111" s="234" t="s">
        <v>133</v>
      </c>
    </row>
    <row r="112" s="13" customFormat="1">
      <c r="A112" s="13"/>
      <c r="B112" s="223"/>
      <c r="C112" s="224"/>
      <c r="D112" s="225" t="s">
        <v>145</v>
      </c>
      <c r="E112" s="226" t="s">
        <v>19</v>
      </c>
      <c r="F112" s="227" t="s">
        <v>148</v>
      </c>
      <c r="G112" s="224"/>
      <c r="H112" s="228">
        <v>176</v>
      </c>
      <c r="I112" s="229"/>
      <c r="J112" s="224"/>
      <c r="K112" s="224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145</v>
      </c>
      <c r="AU112" s="234" t="s">
        <v>82</v>
      </c>
      <c r="AV112" s="13" t="s">
        <v>82</v>
      </c>
      <c r="AW112" s="13" t="s">
        <v>33</v>
      </c>
      <c r="AX112" s="13" t="s">
        <v>72</v>
      </c>
      <c r="AY112" s="234" t="s">
        <v>133</v>
      </c>
    </row>
    <row r="113" s="13" customFormat="1">
      <c r="A113" s="13"/>
      <c r="B113" s="223"/>
      <c r="C113" s="224"/>
      <c r="D113" s="225" t="s">
        <v>145</v>
      </c>
      <c r="E113" s="226" t="s">
        <v>19</v>
      </c>
      <c r="F113" s="227" t="s">
        <v>149</v>
      </c>
      <c r="G113" s="224"/>
      <c r="H113" s="228">
        <v>160</v>
      </c>
      <c r="I113" s="229"/>
      <c r="J113" s="224"/>
      <c r="K113" s="224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145</v>
      </c>
      <c r="AU113" s="234" t="s">
        <v>82</v>
      </c>
      <c r="AV113" s="13" t="s">
        <v>82</v>
      </c>
      <c r="AW113" s="13" t="s">
        <v>33</v>
      </c>
      <c r="AX113" s="13" t="s">
        <v>72</v>
      </c>
      <c r="AY113" s="234" t="s">
        <v>133</v>
      </c>
    </row>
    <row r="114" s="14" customFormat="1">
      <c r="A114" s="14"/>
      <c r="B114" s="235"/>
      <c r="C114" s="236"/>
      <c r="D114" s="225" t="s">
        <v>145</v>
      </c>
      <c r="E114" s="237" t="s">
        <v>19</v>
      </c>
      <c r="F114" s="238" t="s">
        <v>150</v>
      </c>
      <c r="G114" s="236"/>
      <c r="H114" s="239">
        <v>753.5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145</v>
      </c>
      <c r="AU114" s="245" t="s">
        <v>82</v>
      </c>
      <c r="AV114" s="14" t="s">
        <v>141</v>
      </c>
      <c r="AW114" s="14" t="s">
        <v>33</v>
      </c>
      <c r="AX114" s="14" t="s">
        <v>80</v>
      </c>
      <c r="AY114" s="245" t="s">
        <v>133</v>
      </c>
    </row>
    <row r="115" s="13" customFormat="1">
      <c r="A115" s="13"/>
      <c r="B115" s="223"/>
      <c r="C115" s="224"/>
      <c r="D115" s="225" t="s">
        <v>145</v>
      </c>
      <c r="E115" s="224"/>
      <c r="F115" s="227" t="s">
        <v>156</v>
      </c>
      <c r="G115" s="224"/>
      <c r="H115" s="228">
        <v>67815</v>
      </c>
      <c r="I115" s="229"/>
      <c r="J115" s="224"/>
      <c r="K115" s="224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145</v>
      </c>
      <c r="AU115" s="234" t="s">
        <v>82</v>
      </c>
      <c r="AV115" s="13" t="s">
        <v>82</v>
      </c>
      <c r="AW115" s="13" t="s">
        <v>4</v>
      </c>
      <c r="AX115" s="13" t="s">
        <v>80</v>
      </c>
      <c r="AY115" s="234" t="s">
        <v>133</v>
      </c>
    </row>
    <row r="116" s="2" customFormat="1" ht="24.15" customHeight="1">
      <c r="A116" s="39"/>
      <c r="B116" s="40"/>
      <c r="C116" s="205" t="s">
        <v>157</v>
      </c>
      <c r="D116" s="205" t="s">
        <v>136</v>
      </c>
      <c r="E116" s="206" t="s">
        <v>158</v>
      </c>
      <c r="F116" s="207" t="s">
        <v>159</v>
      </c>
      <c r="G116" s="208" t="s">
        <v>139</v>
      </c>
      <c r="H116" s="209">
        <v>753.5</v>
      </c>
      <c r="I116" s="210"/>
      <c r="J116" s="211">
        <f>ROUND(I116*H116,2)</f>
        <v>0</v>
      </c>
      <c r="K116" s="207" t="s">
        <v>140</v>
      </c>
      <c r="L116" s="45"/>
      <c r="M116" s="212" t="s">
        <v>19</v>
      </c>
      <c r="N116" s="213" t="s">
        <v>43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141</v>
      </c>
      <c r="AT116" s="216" t="s">
        <v>136</v>
      </c>
      <c r="AU116" s="216" t="s">
        <v>82</v>
      </c>
      <c r="AY116" s="18" t="s">
        <v>133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80</v>
      </c>
      <c r="BK116" s="217">
        <f>ROUND(I116*H116,2)</f>
        <v>0</v>
      </c>
      <c r="BL116" s="18" t="s">
        <v>141</v>
      </c>
      <c r="BM116" s="216" t="s">
        <v>160</v>
      </c>
    </row>
    <row r="117" s="2" customFormat="1">
      <c r="A117" s="39"/>
      <c r="B117" s="40"/>
      <c r="C117" s="41"/>
      <c r="D117" s="218" t="s">
        <v>143</v>
      </c>
      <c r="E117" s="41"/>
      <c r="F117" s="219" t="s">
        <v>161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143</v>
      </c>
      <c r="AU117" s="18" t="s">
        <v>82</v>
      </c>
    </row>
    <row r="118" s="13" customFormat="1">
      <c r="A118" s="13"/>
      <c r="B118" s="223"/>
      <c r="C118" s="224"/>
      <c r="D118" s="225" t="s">
        <v>145</v>
      </c>
      <c r="E118" s="226" t="s">
        <v>19</v>
      </c>
      <c r="F118" s="227" t="s">
        <v>146</v>
      </c>
      <c r="G118" s="224"/>
      <c r="H118" s="228">
        <v>215</v>
      </c>
      <c r="I118" s="229"/>
      <c r="J118" s="224"/>
      <c r="K118" s="224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145</v>
      </c>
      <c r="AU118" s="234" t="s">
        <v>82</v>
      </c>
      <c r="AV118" s="13" t="s">
        <v>82</v>
      </c>
      <c r="AW118" s="13" t="s">
        <v>33</v>
      </c>
      <c r="AX118" s="13" t="s">
        <v>72</v>
      </c>
      <c r="AY118" s="234" t="s">
        <v>133</v>
      </c>
    </row>
    <row r="119" s="13" customFormat="1">
      <c r="A119" s="13"/>
      <c r="B119" s="223"/>
      <c r="C119" s="224"/>
      <c r="D119" s="225" t="s">
        <v>145</v>
      </c>
      <c r="E119" s="226" t="s">
        <v>19</v>
      </c>
      <c r="F119" s="227" t="s">
        <v>147</v>
      </c>
      <c r="G119" s="224"/>
      <c r="H119" s="228">
        <v>202.5</v>
      </c>
      <c r="I119" s="229"/>
      <c r="J119" s="224"/>
      <c r="K119" s="224"/>
      <c r="L119" s="230"/>
      <c r="M119" s="231"/>
      <c r="N119" s="232"/>
      <c r="O119" s="232"/>
      <c r="P119" s="232"/>
      <c r="Q119" s="232"/>
      <c r="R119" s="232"/>
      <c r="S119" s="232"/>
      <c r="T119" s="23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4" t="s">
        <v>145</v>
      </c>
      <c r="AU119" s="234" t="s">
        <v>82</v>
      </c>
      <c r="AV119" s="13" t="s">
        <v>82</v>
      </c>
      <c r="AW119" s="13" t="s">
        <v>33</v>
      </c>
      <c r="AX119" s="13" t="s">
        <v>72</v>
      </c>
      <c r="AY119" s="234" t="s">
        <v>133</v>
      </c>
    </row>
    <row r="120" s="13" customFormat="1">
      <c r="A120" s="13"/>
      <c r="B120" s="223"/>
      <c r="C120" s="224"/>
      <c r="D120" s="225" t="s">
        <v>145</v>
      </c>
      <c r="E120" s="226" t="s">
        <v>19</v>
      </c>
      <c r="F120" s="227" t="s">
        <v>148</v>
      </c>
      <c r="G120" s="224"/>
      <c r="H120" s="228">
        <v>176</v>
      </c>
      <c r="I120" s="229"/>
      <c r="J120" s="224"/>
      <c r="K120" s="224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145</v>
      </c>
      <c r="AU120" s="234" t="s">
        <v>82</v>
      </c>
      <c r="AV120" s="13" t="s">
        <v>82</v>
      </c>
      <c r="AW120" s="13" t="s">
        <v>33</v>
      </c>
      <c r="AX120" s="13" t="s">
        <v>72</v>
      </c>
      <c r="AY120" s="234" t="s">
        <v>133</v>
      </c>
    </row>
    <row r="121" s="13" customFormat="1">
      <c r="A121" s="13"/>
      <c r="B121" s="223"/>
      <c r="C121" s="224"/>
      <c r="D121" s="225" t="s">
        <v>145</v>
      </c>
      <c r="E121" s="226" t="s">
        <v>19</v>
      </c>
      <c r="F121" s="227" t="s">
        <v>149</v>
      </c>
      <c r="G121" s="224"/>
      <c r="H121" s="228">
        <v>160</v>
      </c>
      <c r="I121" s="229"/>
      <c r="J121" s="224"/>
      <c r="K121" s="224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145</v>
      </c>
      <c r="AU121" s="234" t="s">
        <v>82</v>
      </c>
      <c r="AV121" s="13" t="s">
        <v>82</v>
      </c>
      <c r="AW121" s="13" t="s">
        <v>33</v>
      </c>
      <c r="AX121" s="13" t="s">
        <v>72</v>
      </c>
      <c r="AY121" s="234" t="s">
        <v>133</v>
      </c>
    </row>
    <row r="122" s="14" customFormat="1">
      <c r="A122" s="14"/>
      <c r="B122" s="235"/>
      <c r="C122" s="236"/>
      <c r="D122" s="225" t="s">
        <v>145</v>
      </c>
      <c r="E122" s="237" t="s">
        <v>19</v>
      </c>
      <c r="F122" s="238" t="s">
        <v>150</v>
      </c>
      <c r="G122" s="236"/>
      <c r="H122" s="239">
        <v>753.5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5" t="s">
        <v>145</v>
      </c>
      <c r="AU122" s="245" t="s">
        <v>82</v>
      </c>
      <c r="AV122" s="14" t="s">
        <v>141</v>
      </c>
      <c r="AW122" s="14" t="s">
        <v>33</v>
      </c>
      <c r="AX122" s="14" t="s">
        <v>80</v>
      </c>
      <c r="AY122" s="245" t="s">
        <v>133</v>
      </c>
    </row>
    <row r="123" s="2" customFormat="1" ht="16.5" customHeight="1">
      <c r="A123" s="39"/>
      <c r="B123" s="40"/>
      <c r="C123" s="205" t="s">
        <v>141</v>
      </c>
      <c r="D123" s="205" t="s">
        <v>136</v>
      </c>
      <c r="E123" s="206" t="s">
        <v>162</v>
      </c>
      <c r="F123" s="207" t="s">
        <v>163</v>
      </c>
      <c r="G123" s="208" t="s">
        <v>139</v>
      </c>
      <c r="H123" s="209">
        <v>753.5</v>
      </c>
      <c r="I123" s="210"/>
      <c r="J123" s="211">
        <f>ROUND(I123*H123,2)</f>
        <v>0</v>
      </c>
      <c r="K123" s="207" t="s">
        <v>140</v>
      </c>
      <c r="L123" s="45"/>
      <c r="M123" s="212" t="s">
        <v>19</v>
      </c>
      <c r="N123" s="213" t="s">
        <v>43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141</v>
      </c>
      <c r="AT123" s="216" t="s">
        <v>136</v>
      </c>
      <c r="AU123" s="216" t="s">
        <v>82</v>
      </c>
      <c r="AY123" s="18" t="s">
        <v>133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80</v>
      </c>
      <c r="BK123" s="217">
        <f>ROUND(I123*H123,2)</f>
        <v>0</v>
      </c>
      <c r="BL123" s="18" t="s">
        <v>141</v>
      </c>
      <c r="BM123" s="216" t="s">
        <v>164</v>
      </c>
    </row>
    <row r="124" s="2" customFormat="1">
      <c r="A124" s="39"/>
      <c r="B124" s="40"/>
      <c r="C124" s="41"/>
      <c r="D124" s="218" t="s">
        <v>143</v>
      </c>
      <c r="E124" s="41"/>
      <c r="F124" s="219" t="s">
        <v>165</v>
      </c>
      <c r="G124" s="41"/>
      <c r="H124" s="41"/>
      <c r="I124" s="220"/>
      <c r="J124" s="41"/>
      <c r="K124" s="41"/>
      <c r="L124" s="45"/>
      <c r="M124" s="221"/>
      <c r="N124" s="22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143</v>
      </c>
      <c r="AU124" s="18" t="s">
        <v>82</v>
      </c>
    </row>
    <row r="125" s="13" customFormat="1">
      <c r="A125" s="13"/>
      <c r="B125" s="223"/>
      <c r="C125" s="224"/>
      <c r="D125" s="225" t="s">
        <v>145</v>
      </c>
      <c r="E125" s="226" t="s">
        <v>19</v>
      </c>
      <c r="F125" s="227" t="s">
        <v>146</v>
      </c>
      <c r="G125" s="224"/>
      <c r="H125" s="228">
        <v>215</v>
      </c>
      <c r="I125" s="229"/>
      <c r="J125" s="224"/>
      <c r="K125" s="224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145</v>
      </c>
      <c r="AU125" s="234" t="s">
        <v>82</v>
      </c>
      <c r="AV125" s="13" t="s">
        <v>82</v>
      </c>
      <c r="AW125" s="13" t="s">
        <v>33</v>
      </c>
      <c r="AX125" s="13" t="s">
        <v>72</v>
      </c>
      <c r="AY125" s="234" t="s">
        <v>133</v>
      </c>
    </row>
    <row r="126" s="13" customFormat="1">
      <c r="A126" s="13"/>
      <c r="B126" s="223"/>
      <c r="C126" s="224"/>
      <c r="D126" s="225" t="s">
        <v>145</v>
      </c>
      <c r="E126" s="226" t="s">
        <v>19</v>
      </c>
      <c r="F126" s="227" t="s">
        <v>147</v>
      </c>
      <c r="G126" s="224"/>
      <c r="H126" s="228">
        <v>202.5</v>
      </c>
      <c r="I126" s="229"/>
      <c r="J126" s="224"/>
      <c r="K126" s="224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145</v>
      </c>
      <c r="AU126" s="234" t="s">
        <v>82</v>
      </c>
      <c r="AV126" s="13" t="s">
        <v>82</v>
      </c>
      <c r="AW126" s="13" t="s">
        <v>33</v>
      </c>
      <c r="AX126" s="13" t="s">
        <v>72</v>
      </c>
      <c r="AY126" s="234" t="s">
        <v>133</v>
      </c>
    </row>
    <row r="127" s="13" customFormat="1">
      <c r="A127" s="13"/>
      <c r="B127" s="223"/>
      <c r="C127" s="224"/>
      <c r="D127" s="225" t="s">
        <v>145</v>
      </c>
      <c r="E127" s="226" t="s">
        <v>19</v>
      </c>
      <c r="F127" s="227" t="s">
        <v>148</v>
      </c>
      <c r="G127" s="224"/>
      <c r="H127" s="228">
        <v>176</v>
      </c>
      <c r="I127" s="229"/>
      <c r="J127" s="224"/>
      <c r="K127" s="224"/>
      <c r="L127" s="230"/>
      <c r="M127" s="231"/>
      <c r="N127" s="232"/>
      <c r="O127" s="232"/>
      <c r="P127" s="232"/>
      <c r="Q127" s="232"/>
      <c r="R127" s="232"/>
      <c r="S127" s="232"/>
      <c r="T127" s="23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4" t="s">
        <v>145</v>
      </c>
      <c r="AU127" s="234" t="s">
        <v>82</v>
      </c>
      <c r="AV127" s="13" t="s">
        <v>82</v>
      </c>
      <c r="AW127" s="13" t="s">
        <v>33</v>
      </c>
      <c r="AX127" s="13" t="s">
        <v>72</v>
      </c>
      <c r="AY127" s="234" t="s">
        <v>133</v>
      </c>
    </row>
    <row r="128" s="13" customFormat="1">
      <c r="A128" s="13"/>
      <c r="B128" s="223"/>
      <c r="C128" s="224"/>
      <c r="D128" s="225" t="s">
        <v>145</v>
      </c>
      <c r="E128" s="226" t="s">
        <v>19</v>
      </c>
      <c r="F128" s="227" t="s">
        <v>149</v>
      </c>
      <c r="G128" s="224"/>
      <c r="H128" s="228">
        <v>160</v>
      </c>
      <c r="I128" s="229"/>
      <c r="J128" s="224"/>
      <c r="K128" s="224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145</v>
      </c>
      <c r="AU128" s="234" t="s">
        <v>82</v>
      </c>
      <c r="AV128" s="13" t="s">
        <v>82</v>
      </c>
      <c r="AW128" s="13" t="s">
        <v>33</v>
      </c>
      <c r="AX128" s="13" t="s">
        <v>72</v>
      </c>
      <c r="AY128" s="234" t="s">
        <v>133</v>
      </c>
    </row>
    <row r="129" s="14" customFormat="1">
      <c r="A129" s="14"/>
      <c r="B129" s="235"/>
      <c r="C129" s="236"/>
      <c r="D129" s="225" t="s">
        <v>145</v>
      </c>
      <c r="E129" s="237" t="s">
        <v>19</v>
      </c>
      <c r="F129" s="238" t="s">
        <v>150</v>
      </c>
      <c r="G129" s="236"/>
      <c r="H129" s="239">
        <v>753.5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5" t="s">
        <v>145</v>
      </c>
      <c r="AU129" s="245" t="s">
        <v>82</v>
      </c>
      <c r="AV129" s="14" t="s">
        <v>141</v>
      </c>
      <c r="AW129" s="14" t="s">
        <v>33</v>
      </c>
      <c r="AX129" s="14" t="s">
        <v>80</v>
      </c>
      <c r="AY129" s="245" t="s">
        <v>133</v>
      </c>
    </row>
    <row r="130" s="2" customFormat="1" ht="24.15" customHeight="1">
      <c r="A130" s="39"/>
      <c r="B130" s="40"/>
      <c r="C130" s="205" t="s">
        <v>166</v>
      </c>
      <c r="D130" s="205" t="s">
        <v>136</v>
      </c>
      <c r="E130" s="206" t="s">
        <v>167</v>
      </c>
      <c r="F130" s="207" t="s">
        <v>168</v>
      </c>
      <c r="G130" s="208" t="s">
        <v>139</v>
      </c>
      <c r="H130" s="209">
        <v>67815</v>
      </c>
      <c r="I130" s="210"/>
      <c r="J130" s="211">
        <f>ROUND(I130*H130,2)</f>
        <v>0</v>
      </c>
      <c r="K130" s="207" t="s">
        <v>140</v>
      </c>
      <c r="L130" s="45"/>
      <c r="M130" s="212" t="s">
        <v>19</v>
      </c>
      <c r="N130" s="213" t="s">
        <v>43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141</v>
      </c>
      <c r="AT130" s="216" t="s">
        <v>136</v>
      </c>
      <c r="AU130" s="216" t="s">
        <v>82</v>
      </c>
      <c r="AY130" s="18" t="s">
        <v>133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80</v>
      </c>
      <c r="BK130" s="217">
        <f>ROUND(I130*H130,2)</f>
        <v>0</v>
      </c>
      <c r="BL130" s="18" t="s">
        <v>141</v>
      </c>
      <c r="BM130" s="216" t="s">
        <v>169</v>
      </c>
    </row>
    <row r="131" s="2" customFormat="1">
      <c r="A131" s="39"/>
      <c r="B131" s="40"/>
      <c r="C131" s="41"/>
      <c r="D131" s="218" t="s">
        <v>143</v>
      </c>
      <c r="E131" s="41"/>
      <c r="F131" s="219" t="s">
        <v>170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143</v>
      </c>
      <c r="AU131" s="18" t="s">
        <v>82</v>
      </c>
    </row>
    <row r="132" s="13" customFormat="1">
      <c r="A132" s="13"/>
      <c r="B132" s="223"/>
      <c r="C132" s="224"/>
      <c r="D132" s="225" t="s">
        <v>145</v>
      </c>
      <c r="E132" s="226" t="s">
        <v>19</v>
      </c>
      <c r="F132" s="227" t="s">
        <v>146</v>
      </c>
      <c r="G132" s="224"/>
      <c r="H132" s="228">
        <v>215</v>
      </c>
      <c r="I132" s="229"/>
      <c r="J132" s="224"/>
      <c r="K132" s="224"/>
      <c r="L132" s="230"/>
      <c r="M132" s="231"/>
      <c r="N132" s="232"/>
      <c r="O132" s="232"/>
      <c r="P132" s="232"/>
      <c r="Q132" s="232"/>
      <c r="R132" s="232"/>
      <c r="S132" s="232"/>
      <c r="T132" s="23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145</v>
      </c>
      <c r="AU132" s="234" t="s">
        <v>82</v>
      </c>
      <c r="AV132" s="13" t="s">
        <v>82</v>
      </c>
      <c r="AW132" s="13" t="s">
        <v>33</v>
      </c>
      <c r="AX132" s="13" t="s">
        <v>72</v>
      </c>
      <c r="AY132" s="234" t="s">
        <v>133</v>
      </c>
    </row>
    <row r="133" s="13" customFormat="1">
      <c r="A133" s="13"/>
      <c r="B133" s="223"/>
      <c r="C133" s="224"/>
      <c r="D133" s="225" t="s">
        <v>145</v>
      </c>
      <c r="E133" s="226" t="s">
        <v>19</v>
      </c>
      <c r="F133" s="227" t="s">
        <v>147</v>
      </c>
      <c r="G133" s="224"/>
      <c r="H133" s="228">
        <v>202.5</v>
      </c>
      <c r="I133" s="229"/>
      <c r="J133" s="224"/>
      <c r="K133" s="224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145</v>
      </c>
      <c r="AU133" s="234" t="s">
        <v>82</v>
      </c>
      <c r="AV133" s="13" t="s">
        <v>82</v>
      </c>
      <c r="AW133" s="13" t="s">
        <v>33</v>
      </c>
      <c r="AX133" s="13" t="s">
        <v>72</v>
      </c>
      <c r="AY133" s="234" t="s">
        <v>133</v>
      </c>
    </row>
    <row r="134" s="13" customFormat="1">
      <c r="A134" s="13"/>
      <c r="B134" s="223"/>
      <c r="C134" s="224"/>
      <c r="D134" s="225" t="s">
        <v>145</v>
      </c>
      <c r="E134" s="226" t="s">
        <v>19</v>
      </c>
      <c r="F134" s="227" t="s">
        <v>148</v>
      </c>
      <c r="G134" s="224"/>
      <c r="H134" s="228">
        <v>176</v>
      </c>
      <c r="I134" s="229"/>
      <c r="J134" s="224"/>
      <c r="K134" s="224"/>
      <c r="L134" s="230"/>
      <c r="M134" s="231"/>
      <c r="N134" s="232"/>
      <c r="O134" s="232"/>
      <c r="P134" s="232"/>
      <c r="Q134" s="232"/>
      <c r="R134" s="232"/>
      <c r="S134" s="232"/>
      <c r="T134" s="23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145</v>
      </c>
      <c r="AU134" s="234" t="s">
        <v>82</v>
      </c>
      <c r="AV134" s="13" t="s">
        <v>82</v>
      </c>
      <c r="AW134" s="13" t="s">
        <v>33</v>
      </c>
      <c r="AX134" s="13" t="s">
        <v>72</v>
      </c>
      <c r="AY134" s="234" t="s">
        <v>133</v>
      </c>
    </row>
    <row r="135" s="13" customFormat="1">
      <c r="A135" s="13"/>
      <c r="B135" s="223"/>
      <c r="C135" s="224"/>
      <c r="D135" s="225" t="s">
        <v>145</v>
      </c>
      <c r="E135" s="226" t="s">
        <v>19</v>
      </c>
      <c r="F135" s="227" t="s">
        <v>149</v>
      </c>
      <c r="G135" s="224"/>
      <c r="H135" s="228">
        <v>160</v>
      </c>
      <c r="I135" s="229"/>
      <c r="J135" s="224"/>
      <c r="K135" s="224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145</v>
      </c>
      <c r="AU135" s="234" t="s">
        <v>82</v>
      </c>
      <c r="AV135" s="13" t="s">
        <v>82</v>
      </c>
      <c r="AW135" s="13" t="s">
        <v>33</v>
      </c>
      <c r="AX135" s="13" t="s">
        <v>72</v>
      </c>
      <c r="AY135" s="234" t="s">
        <v>133</v>
      </c>
    </row>
    <row r="136" s="14" customFormat="1">
      <c r="A136" s="14"/>
      <c r="B136" s="235"/>
      <c r="C136" s="236"/>
      <c r="D136" s="225" t="s">
        <v>145</v>
      </c>
      <c r="E136" s="237" t="s">
        <v>19</v>
      </c>
      <c r="F136" s="238" t="s">
        <v>150</v>
      </c>
      <c r="G136" s="236"/>
      <c r="H136" s="239">
        <v>753.5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145</v>
      </c>
      <c r="AU136" s="245" t="s">
        <v>82</v>
      </c>
      <c r="AV136" s="14" t="s">
        <v>141</v>
      </c>
      <c r="AW136" s="14" t="s">
        <v>33</v>
      </c>
      <c r="AX136" s="14" t="s">
        <v>80</v>
      </c>
      <c r="AY136" s="245" t="s">
        <v>133</v>
      </c>
    </row>
    <row r="137" s="13" customFormat="1">
      <c r="A137" s="13"/>
      <c r="B137" s="223"/>
      <c r="C137" s="224"/>
      <c r="D137" s="225" t="s">
        <v>145</v>
      </c>
      <c r="E137" s="224"/>
      <c r="F137" s="227" t="s">
        <v>156</v>
      </c>
      <c r="G137" s="224"/>
      <c r="H137" s="228">
        <v>67815</v>
      </c>
      <c r="I137" s="229"/>
      <c r="J137" s="224"/>
      <c r="K137" s="224"/>
      <c r="L137" s="230"/>
      <c r="M137" s="231"/>
      <c r="N137" s="232"/>
      <c r="O137" s="232"/>
      <c r="P137" s="232"/>
      <c r="Q137" s="232"/>
      <c r="R137" s="232"/>
      <c r="S137" s="232"/>
      <c r="T137" s="23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145</v>
      </c>
      <c r="AU137" s="234" t="s">
        <v>82</v>
      </c>
      <c r="AV137" s="13" t="s">
        <v>82</v>
      </c>
      <c r="AW137" s="13" t="s">
        <v>4</v>
      </c>
      <c r="AX137" s="13" t="s">
        <v>80</v>
      </c>
      <c r="AY137" s="234" t="s">
        <v>133</v>
      </c>
    </row>
    <row r="138" s="2" customFormat="1" ht="16.5" customHeight="1">
      <c r="A138" s="39"/>
      <c r="B138" s="40"/>
      <c r="C138" s="205" t="s">
        <v>171</v>
      </c>
      <c r="D138" s="205" t="s">
        <v>136</v>
      </c>
      <c r="E138" s="206" t="s">
        <v>172</v>
      </c>
      <c r="F138" s="207" t="s">
        <v>173</v>
      </c>
      <c r="G138" s="208" t="s">
        <v>139</v>
      </c>
      <c r="H138" s="209">
        <v>753.5</v>
      </c>
      <c r="I138" s="210"/>
      <c r="J138" s="211">
        <f>ROUND(I138*H138,2)</f>
        <v>0</v>
      </c>
      <c r="K138" s="207" t="s">
        <v>140</v>
      </c>
      <c r="L138" s="45"/>
      <c r="M138" s="212" t="s">
        <v>19</v>
      </c>
      <c r="N138" s="213" t="s">
        <v>43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141</v>
      </c>
      <c r="AT138" s="216" t="s">
        <v>136</v>
      </c>
      <c r="AU138" s="216" t="s">
        <v>82</v>
      </c>
      <c r="AY138" s="18" t="s">
        <v>133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80</v>
      </c>
      <c r="BK138" s="217">
        <f>ROUND(I138*H138,2)</f>
        <v>0</v>
      </c>
      <c r="BL138" s="18" t="s">
        <v>141</v>
      </c>
      <c r="BM138" s="216" t="s">
        <v>174</v>
      </c>
    </row>
    <row r="139" s="2" customFormat="1">
      <c r="A139" s="39"/>
      <c r="B139" s="40"/>
      <c r="C139" s="41"/>
      <c r="D139" s="218" t="s">
        <v>143</v>
      </c>
      <c r="E139" s="41"/>
      <c r="F139" s="219" t="s">
        <v>175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143</v>
      </c>
      <c r="AU139" s="18" t="s">
        <v>82</v>
      </c>
    </row>
    <row r="140" s="13" customFormat="1">
      <c r="A140" s="13"/>
      <c r="B140" s="223"/>
      <c r="C140" s="224"/>
      <c r="D140" s="225" t="s">
        <v>145</v>
      </c>
      <c r="E140" s="226" t="s">
        <v>19</v>
      </c>
      <c r="F140" s="227" t="s">
        <v>146</v>
      </c>
      <c r="G140" s="224"/>
      <c r="H140" s="228">
        <v>215</v>
      </c>
      <c r="I140" s="229"/>
      <c r="J140" s="224"/>
      <c r="K140" s="224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145</v>
      </c>
      <c r="AU140" s="234" t="s">
        <v>82</v>
      </c>
      <c r="AV140" s="13" t="s">
        <v>82</v>
      </c>
      <c r="AW140" s="13" t="s">
        <v>33</v>
      </c>
      <c r="AX140" s="13" t="s">
        <v>72</v>
      </c>
      <c r="AY140" s="234" t="s">
        <v>133</v>
      </c>
    </row>
    <row r="141" s="13" customFormat="1">
      <c r="A141" s="13"/>
      <c r="B141" s="223"/>
      <c r="C141" s="224"/>
      <c r="D141" s="225" t="s">
        <v>145</v>
      </c>
      <c r="E141" s="226" t="s">
        <v>19</v>
      </c>
      <c r="F141" s="227" t="s">
        <v>147</v>
      </c>
      <c r="G141" s="224"/>
      <c r="H141" s="228">
        <v>202.5</v>
      </c>
      <c r="I141" s="229"/>
      <c r="J141" s="224"/>
      <c r="K141" s="224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145</v>
      </c>
      <c r="AU141" s="234" t="s">
        <v>82</v>
      </c>
      <c r="AV141" s="13" t="s">
        <v>82</v>
      </c>
      <c r="AW141" s="13" t="s">
        <v>33</v>
      </c>
      <c r="AX141" s="13" t="s">
        <v>72</v>
      </c>
      <c r="AY141" s="234" t="s">
        <v>133</v>
      </c>
    </row>
    <row r="142" s="13" customFormat="1">
      <c r="A142" s="13"/>
      <c r="B142" s="223"/>
      <c r="C142" s="224"/>
      <c r="D142" s="225" t="s">
        <v>145</v>
      </c>
      <c r="E142" s="226" t="s">
        <v>19</v>
      </c>
      <c r="F142" s="227" t="s">
        <v>148</v>
      </c>
      <c r="G142" s="224"/>
      <c r="H142" s="228">
        <v>176</v>
      </c>
      <c r="I142" s="229"/>
      <c r="J142" s="224"/>
      <c r="K142" s="224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145</v>
      </c>
      <c r="AU142" s="234" t="s">
        <v>82</v>
      </c>
      <c r="AV142" s="13" t="s">
        <v>82</v>
      </c>
      <c r="AW142" s="13" t="s">
        <v>33</v>
      </c>
      <c r="AX142" s="13" t="s">
        <v>72</v>
      </c>
      <c r="AY142" s="234" t="s">
        <v>133</v>
      </c>
    </row>
    <row r="143" s="13" customFormat="1">
      <c r="A143" s="13"/>
      <c r="B143" s="223"/>
      <c r="C143" s="224"/>
      <c r="D143" s="225" t="s">
        <v>145</v>
      </c>
      <c r="E143" s="226" t="s">
        <v>19</v>
      </c>
      <c r="F143" s="227" t="s">
        <v>149</v>
      </c>
      <c r="G143" s="224"/>
      <c r="H143" s="228">
        <v>160</v>
      </c>
      <c r="I143" s="229"/>
      <c r="J143" s="224"/>
      <c r="K143" s="224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145</v>
      </c>
      <c r="AU143" s="234" t="s">
        <v>82</v>
      </c>
      <c r="AV143" s="13" t="s">
        <v>82</v>
      </c>
      <c r="AW143" s="13" t="s">
        <v>33</v>
      </c>
      <c r="AX143" s="13" t="s">
        <v>72</v>
      </c>
      <c r="AY143" s="234" t="s">
        <v>133</v>
      </c>
    </row>
    <row r="144" s="14" customFormat="1">
      <c r="A144" s="14"/>
      <c r="B144" s="235"/>
      <c r="C144" s="236"/>
      <c r="D144" s="225" t="s">
        <v>145</v>
      </c>
      <c r="E144" s="237" t="s">
        <v>19</v>
      </c>
      <c r="F144" s="238" t="s">
        <v>150</v>
      </c>
      <c r="G144" s="236"/>
      <c r="H144" s="239">
        <v>753.5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145</v>
      </c>
      <c r="AU144" s="245" t="s">
        <v>82</v>
      </c>
      <c r="AV144" s="14" t="s">
        <v>141</v>
      </c>
      <c r="AW144" s="14" t="s">
        <v>33</v>
      </c>
      <c r="AX144" s="14" t="s">
        <v>80</v>
      </c>
      <c r="AY144" s="245" t="s">
        <v>133</v>
      </c>
    </row>
    <row r="145" s="2" customFormat="1" ht="24.15" customHeight="1">
      <c r="A145" s="39"/>
      <c r="B145" s="40"/>
      <c r="C145" s="205" t="s">
        <v>176</v>
      </c>
      <c r="D145" s="205" t="s">
        <v>136</v>
      </c>
      <c r="E145" s="206" t="s">
        <v>177</v>
      </c>
      <c r="F145" s="207" t="s">
        <v>178</v>
      </c>
      <c r="G145" s="208" t="s">
        <v>179</v>
      </c>
      <c r="H145" s="209">
        <v>4</v>
      </c>
      <c r="I145" s="210"/>
      <c r="J145" s="211">
        <f>ROUND(I145*H145,2)</f>
        <v>0</v>
      </c>
      <c r="K145" s="207" t="s">
        <v>140</v>
      </c>
      <c r="L145" s="45"/>
      <c r="M145" s="212" t="s">
        <v>19</v>
      </c>
      <c r="N145" s="213" t="s">
        <v>43</v>
      </c>
      <c r="O145" s="85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141</v>
      </c>
      <c r="AT145" s="216" t="s">
        <v>136</v>
      </c>
      <c r="AU145" s="216" t="s">
        <v>82</v>
      </c>
      <c r="AY145" s="18" t="s">
        <v>133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80</v>
      </c>
      <c r="BK145" s="217">
        <f>ROUND(I145*H145,2)</f>
        <v>0</v>
      </c>
      <c r="BL145" s="18" t="s">
        <v>141</v>
      </c>
      <c r="BM145" s="216" t="s">
        <v>180</v>
      </c>
    </row>
    <row r="146" s="2" customFormat="1">
      <c r="A146" s="39"/>
      <c r="B146" s="40"/>
      <c r="C146" s="41"/>
      <c r="D146" s="218" t="s">
        <v>143</v>
      </c>
      <c r="E146" s="41"/>
      <c r="F146" s="219" t="s">
        <v>181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143</v>
      </c>
      <c r="AU146" s="18" t="s">
        <v>82</v>
      </c>
    </row>
    <row r="147" s="13" customFormat="1">
      <c r="A147" s="13"/>
      <c r="B147" s="223"/>
      <c r="C147" s="224"/>
      <c r="D147" s="225" t="s">
        <v>145</v>
      </c>
      <c r="E147" s="226" t="s">
        <v>19</v>
      </c>
      <c r="F147" s="227" t="s">
        <v>182</v>
      </c>
      <c r="G147" s="224"/>
      <c r="H147" s="228">
        <v>4</v>
      </c>
      <c r="I147" s="229"/>
      <c r="J147" s="224"/>
      <c r="K147" s="224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145</v>
      </c>
      <c r="AU147" s="234" t="s">
        <v>82</v>
      </c>
      <c r="AV147" s="13" t="s">
        <v>82</v>
      </c>
      <c r="AW147" s="13" t="s">
        <v>33</v>
      </c>
      <c r="AX147" s="13" t="s">
        <v>80</v>
      </c>
      <c r="AY147" s="234" t="s">
        <v>133</v>
      </c>
    </row>
    <row r="148" s="2" customFormat="1" ht="24.15" customHeight="1">
      <c r="A148" s="39"/>
      <c r="B148" s="40"/>
      <c r="C148" s="205" t="s">
        <v>183</v>
      </c>
      <c r="D148" s="205" t="s">
        <v>136</v>
      </c>
      <c r="E148" s="206" t="s">
        <v>184</v>
      </c>
      <c r="F148" s="207" t="s">
        <v>185</v>
      </c>
      <c r="G148" s="208" t="s">
        <v>179</v>
      </c>
      <c r="H148" s="209">
        <v>360</v>
      </c>
      <c r="I148" s="210"/>
      <c r="J148" s="211">
        <f>ROUND(I148*H148,2)</f>
        <v>0</v>
      </c>
      <c r="K148" s="207" t="s">
        <v>140</v>
      </c>
      <c r="L148" s="45"/>
      <c r="M148" s="212" t="s">
        <v>19</v>
      </c>
      <c r="N148" s="213" t="s">
        <v>43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141</v>
      </c>
      <c r="AT148" s="216" t="s">
        <v>136</v>
      </c>
      <c r="AU148" s="216" t="s">
        <v>82</v>
      </c>
      <c r="AY148" s="18" t="s">
        <v>133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80</v>
      </c>
      <c r="BK148" s="217">
        <f>ROUND(I148*H148,2)</f>
        <v>0</v>
      </c>
      <c r="BL148" s="18" t="s">
        <v>141</v>
      </c>
      <c r="BM148" s="216" t="s">
        <v>186</v>
      </c>
    </row>
    <row r="149" s="2" customFormat="1">
      <c r="A149" s="39"/>
      <c r="B149" s="40"/>
      <c r="C149" s="41"/>
      <c r="D149" s="218" t="s">
        <v>143</v>
      </c>
      <c r="E149" s="41"/>
      <c r="F149" s="219" t="s">
        <v>187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143</v>
      </c>
      <c r="AU149" s="18" t="s">
        <v>82</v>
      </c>
    </row>
    <row r="150" s="13" customFormat="1">
      <c r="A150" s="13"/>
      <c r="B150" s="223"/>
      <c r="C150" s="224"/>
      <c r="D150" s="225" t="s">
        <v>145</v>
      </c>
      <c r="E150" s="226" t="s">
        <v>19</v>
      </c>
      <c r="F150" s="227" t="s">
        <v>182</v>
      </c>
      <c r="G150" s="224"/>
      <c r="H150" s="228">
        <v>4</v>
      </c>
      <c r="I150" s="229"/>
      <c r="J150" s="224"/>
      <c r="K150" s="224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145</v>
      </c>
      <c r="AU150" s="234" t="s">
        <v>82</v>
      </c>
      <c r="AV150" s="13" t="s">
        <v>82</v>
      </c>
      <c r="AW150" s="13" t="s">
        <v>33</v>
      </c>
      <c r="AX150" s="13" t="s">
        <v>80</v>
      </c>
      <c r="AY150" s="234" t="s">
        <v>133</v>
      </c>
    </row>
    <row r="151" s="13" customFormat="1">
      <c r="A151" s="13"/>
      <c r="B151" s="223"/>
      <c r="C151" s="224"/>
      <c r="D151" s="225" t="s">
        <v>145</v>
      </c>
      <c r="E151" s="224"/>
      <c r="F151" s="227" t="s">
        <v>188</v>
      </c>
      <c r="G151" s="224"/>
      <c r="H151" s="228">
        <v>360</v>
      </c>
      <c r="I151" s="229"/>
      <c r="J151" s="224"/>
      <c r="K151" s="224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145</v>
      </c>
      <c r="AU151" s="234" t="s">
        <v>82</v>
      </c>
      <c r="AV151" s="13" t="s">
        <v>82</v>
      </c>
      <c r="AW151" s="13" t="s">
        <v>4</v>
      </c>
      <c r="AX151" s="13" t="s">
        <v>80</v>
      </c>
      <c r="AY151" s="234" t="s">
        <v>133</v>
      </c>
    </row>
    <row r="152" s="2" customFormat="1" ht="24.15" customHeight="1">
      <c r="A152" s="39"/>
      <c r="B152" s="40"/>
      <c r="C152" s="205" t="s">
        <v>134</v>
      </c>
      <c r="D152" s="205" t="s">
        <v>136</v>
      </c>
      <c r="E152" s="206" t="s">
        <v>189</v>
      </c>
      <c r="F152" s="207" t="s">
        <v>190</v>
      </c>
      <c r="G152" s="208" t="s">
        <v>179</v>
      </c>
      <c r="H152" s="209">
        <v>4</v>
      </c>
      <c r="I152" s="210"/>
      <c r="J152" s="211">
        <f>ROUND(I152*H152,2)</f>
        <v>0</v>
      </c>
      <c r="K152" s="207" t="s">
        <v>140</v>
      </c>
      <c r="L152" s="45"/>
      <c r="M152" s="212" t="s">
        <v>19</v>
      </c>
      <c r="N152" s="213" t="s">
        <v>43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141</v>
      </c>
      <c r="AT152" s="216" t="s">
        <v>136</v>
      </c>
      <c r="AU152" s="216" t="s">
        <v>82</v>
      </c>
      <c r="AY152" s="18" t="s">
        <v>133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80</v>
      </c>
      <c r="BK152" s="217">
        <f>ROUND(I152*H152,2)</f>
        <v>0</v>
      </c>
      <c r="BL152" s="18" t="s">
        <v>141</v>
      </c>
      <c r="BM152" s="216" t="s">
        <v>191</v>
      </c>
    </row>
    <row r="153" s="2" customFormat="1">
      <c r="A153" s="39"/>
      <c r="B153" s="40"/>
      <c r="C153" s="41"/>
      <c r="D153" s="218" t="s">
        <v>143</v>
      </c>
      <c r="E153" s="41"/>
      <c r="F153" s="219" t="s">
        <v>192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143</v>
      </c>
      <c r="AU153" s="18" t="s">
        <v>82</v>
      </c>
    </row>
    <row r="154" s="13" customFormat="1">
      <c r="A154" s="13"/>
      <c r="B154" s="223"/>
      <c r="C154" s="224"/>
      <c r="D154" s="225" t="s">
        <v>145</v>
      </c>
      <c r="E154" s="226" t="s">
        <v>19</v>
      </c>
      <c r="F154" s="227" t="s">
        <v>182</v>
      </c>
      <c r="G154" s="224"/>
      <c r="H154" s="228">
        <v>4</v>
      </c>
      <c r="I154" s="229"/>
      <c r="J154" s="224"/>
      <c r="K154" s="224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145</v>
      </c>
      <c r="AU154" s="234" t="s">
        <v>82</v>
      </c>
      <c r="AV154" s="13" t="s">
        <v>82</v>
      </c>
      <c r="AW154" s="13" t="s">
        <v>33</v>
      </c>
      <c r="AX154" s="13" t="s">
        <v>80</v>
      </c>
      <c r="AY154" s="234" t="s">
        <v>133</v>
      </c>
    </row>
    <row r="155" s="2" customFormat="1" ht="21.75" customHeight="1">
      <c r="A155" s="39"/>
      <c r="B155" s="40"/>
      <c r="C155" s="205" t="s">
        <v>193</v>
      </c>
      <c r="D155" s="205" t="s">
        <v>136</v>
      </c>
      <c r="E155" s="206" t="s">
        <v>194</v>
      </c>
      <c r="F155" s="207" t="s">
        <v>195</v>
      </c>
      <c r="G155" s="208" t="s">
        <v>139</v>
      </c>
      <c r="H155" s="209">
        <v>441.137</v>
      </c>
      <c r="I155" s="210"/>
      <c r="J155" s="211">
        <f>ROUND(I155*H155,2)</f>
        <v>0</v>
      </c>
      <c r="K155" s="207" t="s">
        <v>140</v>
      </c>
      <c r="L155" s="45"/>
      <c r="M155" s="212" t="s">
        <v>19</v>
      </c>
      <c r="N155" s="213" t="s">
        <v>43</v>
      </c>
      <c r="O155" s="85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141</v>
      </c>
      <c r="AT155" s="216" t="s">
        <v>136</v>
      </c>
      <c r="AU155" s="216" t="s">
        <v>82</v>
      </c>
      <c r="AY155" s="18" t="s">
        <v>133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80</v>
      </c>
      <c r="BK155" s="217">
        <f>ROUND(I155*H155,2)</f>
        <v>0</v>
      </c>
      <c r="BL155" s="18" t="s">
        <v>141</v>
      </c>
      <c r="BM155" s="216" t="s">
        <v>196</v>
      </c>
    </row>
    <row r="156" s="2" customFormat="1">
      <c r="A156" s="39"/>
      <c r="B156" s="40"/>
      <c r="C156" s="41"/>
      <c r="D156" s="218" t="s">
        <v>143</v>
      </c>
      <c r="E156" s="41"/>
      <c r="F156" s="219" t="s">
        <v>197</v>
      </c>
      <c r="G156" s="41"/>
      <c r="H156" s="41"/>
      <c r="I156" s="220"/>
      <c r="J156" s="41"/>
      <c r="K156" s="41"/>
      <c r="L156" s="45"/>
      <c r="M156" s="221"/>
      <c r="N156" s="22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143</v>
      </c>
      <c r="AU156" s="18" t="s">
        <v>82</v>
      </c>
    </row>
    <row r="157" s="13" customFormat="1">
      <c r="A157" s="13"/>
      <c r="B157" s="223"/>
      <c r="C157" s="224"/>
      <c r="D157" s="225" t="s">
        <v>145</v>
      </c>
      <c r="E157" s="226" t="s">
        <v>19</v>
      </c>
      <c r="F157" s="227" t="s">
        <v>198</v>
      </c>
      <c r="G157" s="224"/>
      <c r="H157" s="228">
        <v>195.55000000000001</v>
      </c>
      <c r="I157" s="229"/>
      <c r="J157" s="224"/>
      <c r="K157" s="224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145</v>
      </c>
      <c r="AU157" s="234" t="s">
        <v>82</v>
      </c>
      <c r="AV157" s="13" t="s">
        <v>82</v>
      </c>
      <c r="AW157" s="13" t="s">
        <v>33</v>
      </c>
      <c r="AX157" s="13" t="s">
        <v>72</v>
      </c>
      <c r="AY157" s="234" t="s">
        <v>133</v>
      </c>
    </row>
    <row r="158" s="13" customFormat="1">
      <c r="A158" s="13"/>
      <c r="B158" s="223"/>
      <c r="C158" s="224"/>
      <c r="D158" s="225" t="s">
        <v>145</v>
      </c>
      <c r="E158" s="226" t="s">
        <v>19</v>
      </c>
      <c r="F158" s="227" t="s">
        <v>199</v>
      </c>
      <c r="G158" s="224"/>
      <c r="H158" s="228">
        <v>15.34</v>
      </c>
      <c r="I158" s="229"/>
      <c r="J158" s="224"/>
      <c r="K158" s="224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145</v>
      </c>
      <c r="AU158" s="234" t="s">
        <v>82</v>
      </c>
      <c r="AV158" s="13" t="s">
        <v>82</v>
      </c>
      <c r="AW158" s="13" t="s">
        <v>33</v>
      </c>
      <c r="AX158" s="13" t="s">
        <v>72</v>
      </c>
      <c r="AY158" s="234" t="s">
        <v>133</v>
      </c>
    </row>
    <row r="159" s="13" customFormat="1">
      <c r="A159" s="13"/>
      <c r="B159" s="223"/>
      <c r="C159" s="224"/>
      <c r="D159" s="225" t="s">
        <v>145</v>
      </c>
      <c r="E159" s="226" t="s">
        <v>19</v>
      </c>
      <c r="F159" s="227" t="s">
        <v>200</v>
      </c>
      <c r="G159" s="224"/>
      <c r="H159" s="228">
        <v>0.71999999999999997</v>
      </c>
      <c r="I159" s="229"/>
      <c r="J159" s="224"/>
      <c r="K159" s="224"/>
      <c r="L159" s="230"/>
      <c r="M159" s="231"/>
      <c r="N159" s="232"/>
      <c r="O159" s="232"/>
      <c r="P159" s="232"/>
      <c r="Q159" s="232"/>
      <c r="R159" s="232"/>
      <c r="S159" s="232"/>
      <c r="T159" s="23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145</v>
      </c>
      <c r="AU159" s="234" t="s">
        <v>82</v>
      </c>
      <c r="AV159" s="13" t="s">
        <v>82</v>
      </c>
      <c r="AW159" s="13" t="s">
        <v>33</v>
      </c>
      <c r="AX159" s="13" t="s">
        <v>72</v>
      </c>
      <c r="AY159" s="234" t="s">
        <v>133</v>
      </c>
    </row>
    <row r="160" s="15" customFormat="1">
      <c r="A160" s="15"/>
      <c r="B160" s="246"/>
      <c r="C160" s="247"/>
      <c r="D160" s="225" t="s">
        <v>145</v>
      </c>
      <c r="E160" s="248" t="s">
        <v>19</v>
      </c>
      <c r="F160" s="249" t="s">
        <v>201</v>
      </c>
      <c r="G160" s="247"/>
      <c r="H160" s="250">
        <v>211.61000000000001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6" t="s">
        <v>145</v>
      </c>
      <c r="AU160" s="256" t="s">
        <v>82</v>
      </c>
      <c r="AV160" s="15" t="s">
        <v>157</v>
      </c>
      <c r="AW160" s="15" t="s">
        <v>33</v>
      </c>
      <c r="AX160" s="15" t="s">
        <v>72</v>
      </c>
      <c r="AY160" s="256" t="s">
        <v>133</v>
      </c>
    </row>
    <row r="161" s="13" customFormat="1">
      <c r="A161" s="13"/>
      <c r="B161" s="223"/>
      <c r="C161" s="224"/>
      <c r="D161" s="225" t="s">
        <v>145</v>
      </c>
      <c r="E161" s="226" t="s">
        <v>19</v>
      </c>
      <c r="F161" s="227" t="s">
        <v>202</v>
      </c>
      <c r="G161" s="224"/>
      <c r="H161" s="228">
        <v>30.100000000000001</v>
      </c>
      <c r="I161" s="229"/>
      <c r="J161" s="224"/>
      <c r="K161" s="224"/>
      <c r="L161" s="230"/>
      <c r="M161" s="231"/>
      <c r="N161" s="232"/>
      <c r="O161" s="232"/>
      <c r="P161" s="232"/>
      <c r="Q161" s="232"/>
      <c r="R161" s="232"/>
      <c r="S161" s="232"/>
      <c r="T161" s="23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4" t="s">
        <v>145</v>
      </c>
      <c r="AU161" s="234" t="s">
        <v>82</v>
      </c>
      <c r="AV161" s="13" t="s">
        <v>82</v>
      </c>
      <c r="AW161" s="13" t="s">
        <v>33</v>
      </c>
      <c r="AX161" s="13" t="s">
        <v>72</v>
      </c>
      <c r="AY161" s="234" t="s">
        <v>133</v>
      </c>
    </row>
    <row r="162" s="13" customFormat="1">
      <c r="A162" s="13"/>
      <c r="B162" s="223"/>
      <c r="C162" s="224"/>
      <c r="D162" s="225" t="s">
        <v>145</v>
      </c>
      <c r="E162" s="226" t="s">
        <v>19</v>
      </c>
      <c r="F162" s="227" t="s">
        <v>203</v>
      </c>
      <c r="G162" s="224"/>
      <c r="H162" s="228">
        <v>33.060000000000002</v>
      </c>
      <c r="I162" s="229"/>
      <c r="J162" s="224"/>
      <c r="K162" s="224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145</v>
      </c>
      <c r="AU162" s="234" t="s">
        <v>82</v>
      </c>
      <c r="AV162" s="13" t="s">
        <v>82</v>
      </c>
      <c r="AW162" s="13" t="s">
        <v>33</v>
      </c>
      <c r="AX162" s="13" t="s">
        <v>72</v>
      </c>
      <c r="AY162" s="234" t="s">
        <v>133</v>
      </c>
    </row>
    <row r="163" s="13" customFormat="1">
      <c r="A163" s="13"/>
      <c r="B163" s="223"/>
      <c r="C163" s="224"/>
      <c r="D163" s="225" t="s">
        <v>145</v>
      </c>
      <c r="E163" s="226" t="s">
        <v>19</v>
      </c>
      <c r="F163" s="227" t="s">
        <v>204</v>
      </c>
      <c r="G163" s="224"/>
      <c r="H163" s="228">
        <v>42.450000000000003</v>
      </c>
      <c r="I163" s="229"/>
      <c r="J163" s="224"/>
      <c r="K163" s="224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145</v>
      </c>
      <c r="AU163" s="234" t="s">
        <v>82</v>
      </c>
      <c r="AV163" s="13" t="s">
        <v>82</v>
      </c>
      <c r="AW163" s="13" t="s">
        <v>33</v>
      </c>
      <c r="AX163" s="13" t="s">
        <v>72</v>
      </c>
      <c r="AY163" s="234" t="s">
        <v>133</v>
      </c>
    </row>
    <row r="164" s="13" customFormat="1">
      <c r="A164" s="13"/>
      <c r="B164" s="223"/>
      <c r="C164" s="224"/>
      <c r="D164" s="225" t="s">
        <v>145</v>
      </c>
      <c r="E164" s="226" t="s">
        <v>19</v>
      </c>
      <c r="F164" s="227" t="s">
        <v>205</v>
      </c>
      <c r="G164" s="224"/>
      <c r="H164" s="228">
        <v>22.899999999999999</v>
      </c>
      <c r="I164" s="229"/>
      <c r="J164" s="224"/>
      <c r="K164" s="224"/>
      <c r="L164" s="230"/>
      <c r="M164" s="231"/>
      <c r="N164" s="232"/>
      <c r="O164" s="232"/>
      <c r="P164" s="232"/>
      <c r="Q164" s="232"/>
      <c r="R164" s="232"/>
      <c r="S164" s="232"/>
      <c r="T164" s="23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145</v>
      </c>
      <c r="AU164" s="234" t="s">
        <v>82</v>
      </c>
      <c r="AV164" s="13" t="s">
        <v>82</v>
      </c>
      <c r="AW164" s="13" t="s">
        <v>33</v>
      </c>
      <c r="AX164" s="13" t="s">
        <v>72</v>
      </c>
      <c r="AY164" s="234" t="s">
        <v>133</v>
      </c>
    </row>
    <row r="165" s="15" customFormat="1">
      <c r="A165" s="15"/>
      <c r="B165" s="246"/>
      <c r="C165" s="247"/>
      <c r="D165" s="225" t="s">
        <v>145</v>
      </c>
      <c r="E165" s="248" t="s">
        <v>19</v>
      </c>
      <c r="F165" s="249" t="s">
        <v>206</v>
      </c>
      <c r="G165" s="247"/>
      <c r="H165" s="250">
        <v>128.51000000000002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6" t="s">
        <v>145</v>
      </c>
      <c r="AU165" s="256" t="s">
        <v>82</v>
      </c>
      <c r="AV165" s="15" t="s">
        <v>157</v>
      </c>
      <c r="AW165" s="15" t="s">
        <v>33</v>
      </c>
      <c r="AX165" s="15" t="s">
        <v>72</v>
      </c>
      <c r="AY165" s="256" t="s">
        <v>133</v>
      </c>
    </row>
    <row r="166" s="13" customFormat="1">
      <c r="A166" s="13"/>
      <c r="B166" s="223"/>
      <c r="C166" s="224"/>
      <c r="D166" s="225" t="s">
        <v>145</v>
      </c>
      <c r="E166" s="226" t="s">
        <v>19</v>
      </c>
      <c r="F166" s="227" t="s">
        <v>207</v>
      </c>
      <c r="G166" s="224"/>
      <c r="H166" s="228">
        <v>25.469999999999999</v>
      </c>
      <c r="I166" s="229"/>
      <c r="J166" s="224"/>
      <c r="K166" s="224"/>
      <c r="L166" s="230"/>
      <c r="M166" s="231"/>
      <c r="N166" s="232"/>
      <c r="O166" s="232"/>
      <c r="P166" s="232"/>
      <c r="Q166" s="232"/>
      <c r="R166" s="232"/>
      <c r="S166" s="232"/>
      <c r="T166" s="23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4" t="s">
        <v>145</v>
      </c>
      <c r="AU166" s="234" t="s">
        <v>82</v>
      </c>
      <c r="AV166" s="13" t="s">
        <v>82</v>
      </c>
      <c r="AW166" s="13" t="s">
        <v>33</v>
      </c>
      <c r="AX166" s="13" t="s">
        <v>72</v>
      </c>
      <c r="AY166" s="234" t="s">
        <v>133</v>
      </c>
    </row>
    <row r="167" s="13" customFormat="1">
      <c r="A167" s="13"/>
      <c r="B167" s="223"/>
      <c r="C167" s="224"/>
      <c r="D167" s="225" t="s">
        <v>145</v>
      </c>
      <c r="E167" s="226" t="s">
        <v>19</v>
      </c>
      <c r="F167" s="227" t="s">
        <v>208</v>
      </c>
      <c r="G167" s="224"/>
      <c r="H167" s="228">
        <v>19.120000000000001</v>
      </c>
      <c r="I167" s="229"/>
      <c r="J167" s="224"/>
      <c r="K167" s="224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145</v>
      </c>
      <c r="AU167" s="234" t="s">
        <v>82</v>
      </c>
      <c r="AV167" s="13" t="s">
        <v>82</v>
      </c>
      <c r="AW167" s="13" t="s">
        <v>33</v>
      </c>
      <c r="AX167" s="13" t="s">
        <v>72</v>
      </c>
      <c r="AY167" s="234" t="s">
        <v>133</v>
      </c>
    </row>
    <row r="168" s="13" customFormat="1">
      <c r="A168" s="13"/>
      <c r="B168" s="223"/>
      <c r="C168" s="224"/>
      <c r="D168" s="225" t="s">
        <v>145</v>
      </c>
      <c r="E168" s="226" t="s">
        <v>19</v>
      </c>
      <c r="F168" s="227" t="s">
        <v>209</v>
      </c>
      <c r="G168" s="224"/>
      <c r="H168" s="228">
        <v>15.92</v>
      </c>
      <c r="I168" s="229"/>
      <c r="J168" s="224"/>
      <c r="K168" s="224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145</v>
      </c>
      <c r="AU168" s="234" t="s">
        <v>82</v>
      </c>
      <c r="AV168" s="13" t="s">
        <v>82</v>
      </c>
      <c r="AW168" s="13" t="s">
        <v>33</v>
      </c>
      <c r="AX168" s="13" t="s">
        <v>72</v>
      </c>
      <c r="AY168" s="234" t="s">
        <v>133</v>
      </c>
    </row>
    <row r="169" s="13" customFormat="1">
      <c r="A169" s="13"/>
      <c r="B169" s="223"/>
      <c r="C169" s="224"/>
      <c r="D169" s="225" t="s">
        <v>145</v>
      </c>
      <c r="E169" s="226" t="s">
        <v>19</v>
      </c>
      <c r="F169" s="227" t="s">
        <v>210</v>
      </c>
      <c r="G169" s="224"/>
      <c r="H169" s="228">
        <v>19.5</v>
      </c>
      <c r="I169" s="229"/>
      <c r="J169" s="224"/>
      <c r="K169" s="224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145</v>
      </c>
      <c r="AU169" s="234" t="s">
        <v>82</v>
      </c>
      <c r="AV169" s="13" t="s">
        <v>82</v>
      </c>
      <c r="AW169" s="13" t="s">
        <v>33</v>
      </c>
      <c r="AX169" s="13" t="s">
        <v>72</v>
      </c>
      <c r="AY169" s="234" t="s">
        <v>133</v>
      </c>
    </row>
    <row r="170" s="15" customFormat="1">
      <c r="A170" s="15"/>
      <c r="B170" s="246"/>
      <c r="C170" s="247"/>
      <c r="D170" s="225" t="s">
        <v>145</v>
      </c>
      <c r="E170" s="248" t="s">
        <v>19</v>
      </c>
      <c r="F170" s="249" t="s">
        <v>211</v>
      </c>
      <c r="G170" s="247"/>
      <c r="H170" s="250">
        <v>80.010000000000005</v>
      </c>
      <c r="I170" s="251"/>
      <c r="J170" s="247"/>
      <c r="K170" s="247"/>
      <c r="L170" s="252"/>
      <c r="M170" s="253"/>
      <c r="N170" s="254"/>
      <c r="O170" s="254"/>
      <c r="P170" s="254"/>
      <c r="Q170" s="254"/>
      <c r="R170" s="254"/>
      <c r="S170" s="254"/>
      <c r="T170" s="25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6" t="s">
        <v>145</v>
      </c>
      <c r="AU170" s="256" t="s">
        <v>82</v>
      </c>
      <c r="AV170" s="15" t="s">
        <v>157</v>
      </c>
      <c r="AW170" s="15" t="s">
        <v>33</v>
      </c>
      <c r="AX170" s="15" t="s">
        <v>72</v>
      </c>
      <c r="AY170" s="256" t="s">
        <v>133</v>
      </c>
    </row>
    <row r="171" s="14" customFormat="1">
      <c r="A171" s="14"/>
      <c r="B171" s="235"/>
      <c r="C171" s="236"/>
      <c r="D171" s="225" t="s">
        <v>145</v>
      </c>
      <c r="E171" s="237" t="s">
        <v>19</v>
      </c>
      <c r="F171" s="238" t="s">
        <v>150</v>
      </c>
      <c r="G171" s="236"/>
      <c r="H171" s="239">
        <v>420.12999999999994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5" t="s">
        <v>145</v>
      </c>
      <c r="AU171" s="245" t="s">
        <v>82</v>
      </c>
      <c r="AV171" s="14" t="s">
        <v>141</v>
      </c>
      <c r="AW171" s="14" t="s">
        <v>33</v>
      </c>
      <c r="AX171" s="14" t="s">
        <v>80</v>
      </c>
      <c r="AY171" s="245" t="s">
        <v>133</v>
      </c>
    </row>
    <row r="172" s="13" customFormat="1">
      <c r="A172" s="13"/>
      <c r="B172" s="223"/>
      <c r="C172" s="224"/>
      <c r="D172" s="225" t="s">
        <v>145</v>
      </c>
      <c r="E172" s="224"/>
      <c r="F172" s="227" t="s">
        <v>212</v>
      </c>
      <c r="G172" s="224"/>
      <c r="H172" s="228">
        <v>441.137</v>
      </c>
      <c r="I172" s="229"/>
      <c r="J172" s="224"/>
      <c r="K172" s="224"/>
      <c r="L172" s="230"/>
      <c r="M172" s="231"/>
      <c r="N172" s="232"/>
      <c r="O172" s="232"/>
      <c r="P172" s="232"/>
      <c r="Q172" s="232"/>
      <c r="R172" s="232"/>
      <c r="S172" s="232"/>
      <c r="T172" s="23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4" t="s">
        <v>145</v>
      </c>
      <c r="AU172" s="234" t="s">
        <v>82</v>
      </c>
      <c r="AV172" s="13" t="s">
        <v>82</v>
      </c>
      <c r="AW172" s="13" t="s">
        <v>4</v>
      </c>
      <c r="AX172" s="13" t="s">
        <v>80</v>
      </c>
      <c r="AY172" s="234" t="s">
        <v>133</v>
      </c>
    </row>
    <row r="173" s="12" customFormat="1" ht="22.8" customHeight="1">
      <c r="A173" s="12"/>
      <c r="B173" s="189"/>
      <c r="C173" s="190"/>
      <c r="D173" s="191" t="s">
        <v>71</v>
      </c>
      <c r="E173" s="203" t="s">
        <v>213</v>
      </c>
      <c r="F173" s="203" t="s">
        <v>214</v>
      </c>
      <c r="G173" s="190"/>
      <c r="H173" s="190"/>
      <c r="I173" s="193"/>
      <c r="J173" s="204">
        <f>BK173</f>
        <v>0</v>
      </c>
      <c r="K173" s="190"/>
      <c r="L173" s="195"/>
      <c r="M173" s="196"/>
      <c r="N173" s="197"/>
      <c r="O173" s="197"/>
      <c r="P173" s="198">
        <f>SUM(P174:P182)</f>
        <v>0</v>
      </c>
      <c r="Q173" s="197"/>
      <c r="R173" s="198">
        <f>SUM(R174:R182)</f>
        <v>0</v>
      </c>
      <c r="S173" s="197"/>
      <c r="T173" s="199">
        <f>SUM(T174:T182)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0" t="s">
        <v>80</v>
      </c>
      <c r="AT173" s="201" t="s">
        <v>71</v>
      </c>
      <c r="AU173" s="201" t="s">
        <v>80</v>
      </c>
      <c r="AY173" s="200" t="s">
        <v>133</v>
      </c>
      <c r="BK173" s="202">
        <f>SUM(BK174:BK182)</f>
        <v>0</v>
      </c>
    </row>
    <row r="174" s="2" customFormat="1" ht="24.15" customHeight="1">
      <c r="A174" s="39"/>
      <c r="B174" s="40"/>
      <c r="C174" s="205" t="s">
        <v>215</v>
      </c>
      <c r="D174" s="205" t="s">
        <v>136</v>
      </c>
      <c r="E174" s="206" t="s">
        <v>216</v>
      </c>
      <c r="F174" s="207" t="s">
        <v>217</v>
      </c>
      <c r="G174" s="208" t="s">
        <v>218</v>
      </c>
      <c r="H174" s="209">
        <v>11.388999999999999</v>
      </c>
      <c r="I174" s="210"/>
      <c r="J174" s="211">
        <f>ROUND(I174*H174,2)</f>
        <v>0</v>
      </c>
      <c r="K174" s="207" t="s">
        <v>140</v>
      </c>
      <c r="L174" s="45"/>
      <c r="M174" s="212" t="s">
        <v>19</v>
      </c>
      <c r="N174" s="213" t="s">
        <v>43</v>
      </c>
      <c r="O174" s="85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141</v>
      </c>
      <c r="AT174" s="216" t="s">
        <v>136</v>
      </c>
      <c r="AU174" s="216" t="s">
        <v>82</v>
      </c>
      <c r="AY174" s="18" t="s">
        <v>133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80</v>
      </c>
      <c r="BK174" s="217">
        <f>ROUND(I174*H174,2)</f>
        <v>0</v>
      </c>
      <c r="BL174" s="18" t="s">
        <v>141</v>
      </c>
      <c r="BM174" s="216" t="s">
        <v>219</v>
      </c>
    </row>
    <row r="175" s="2" customFormat="1">
      <c r="A175" s="39"/>
      <c r="B175" s="40"/>
      <c r="C175" s="41"/>
      <c r="D175" s="218" t="s">
        <v>143</v>
      </c>
      <c r="E175" s="41"/>
      <c r="F175" s="219" t="s">
        <v>220</v>
      </c>
      <c r="G175" s="41"/>
      <c r="H175" s="41"/>
      <c r="I175" s="220"/>
      <c r="J175" s="41"/>
      <c r="K175" s="41"/>
      <c r="L175" s="45"/>
      <c r="M175" s="221"/>
      <c r="N175" s="222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143</v>
      </c>
      <c r="AU175" s="18" t="s">
        <v>82</v>
      </c>
    </row>
    <row r="176" s="2" customFormat="1" ht="21.75" customHeight="1">
      <c r="A176" s="39"/>
      <c r="B176" s="40"/>
      <c r="C176" s="205" t="s">
        <v>221</v>
      </c>
      <c r="D176" s="205" t="s">
        <v>136</v>
      </c>
      <c r="E176" s="206" t="s">
        <v>222</v>
      </c>
      <c r="F176" s="207" t="s">
        <v>223</v>
      </c>
      <c r="G176" s="208" t="s">
        <v>218</v>
      </c>
      <c r="H176" s="209">
        <v>11.388999999999999</v>
      </c>
      <c r="I176" s="210"/>
      <c r="J176" s="211">
        <f>ROUND(I176*H176,2)</f>
        <v>0</v>
      </c>
      <c r="K176" s="207" t="s">
        <v>140</v>
      </c>
      <c r="L176" s="45"/>
      <c r="M176" s="212" t="s">
        <v>19</v>
      </c>
      <c r="N176" s="213" t="s">
        <v>43</v>
      </c>
      <c r="O176" s="85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153</v>
      </c>
      <c r="AT176" s="216" t="s">
        <v>136</v>
      </c>
      <c r="AU176" s="216" t="s">
        <v>82</v>
      </c>
      <c r="AY176" s="18" t="s">
        <v>133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80</v>
      </c>
      <c r="BK176" s="217">
        <f>ROUND(I176*H176,2)</f>
        <v>0</v>
      </c>
      <c r="BL176" s="18" t="s">
        <v>153</v>
      </c>
      <c r="BM176" s="216" t="s">
        <v>224</v>
      </c>
    </row>
    <row r="177" s="2" customFormat="1">
      <c r="A177" s="39"/>
      <c r="B177" s="40"/>
      <c r="C177" s="41"/>
      <c r="D177" s="218" t="s">
        <v>143</v>
      </c>
      <c r="E177" s="41"/>
      <c r="F177" s="219" t="s">
        <v>225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143</v>
      </c>
      <c r="AU177" s="18" t="s">
        <v>82</v>
      </c>
    </row>
    <row r="178" s="2" customFormat="1" ht="24.15" customHeight="1">
      <c r="A178" s="39"/>
      <c r="B178" s="40"/>
      <c r="C178" s="205" t="s">
        <v>226</v>
      </c>
      <c r="D178" s="205" t="s">
        <v>136</v>
      </c>
      <c r="E178" s="206" t="s">
        <v>227</v>
      </c>
      <c r="F178" s="207" t="s">
        <v>228</v>
      </c>
      <c r="G178" s="208" t="s">
        <v>218</v>
      </c>
      <c r="H178" s="209">
        <v>489.72699999999998</v>
      </c>
      <c r="I178" s="210"/>
      <c r="J178" s="211">
        <f>ROUND(I178*H178,2)</f>
        <v>0</v>
      </c>
      <c r="K178" s="207" t="s">
        <v>140</v>
      </c>
      <c r="L178" s="45"/>
      <c r="M178" s="212" t="s">
        <v>19</v>
      </c>
      <c r="N178" s="213" t="s">
        <v>43</v>
      </c>
      <c r="O178" s="85"/>
      <c r="P178" s="214">
        <f>O178*H178</f>
        <v>0</v>
      </c>
      <c r="Q178" s="214">
        <v>0</v>
      </c>
      <c r="R178" s="214">
        <f>Q178*H178</f>
        <v>0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153</v>
      </c>
      <c r="AT178" s="216" t="s">
        <v>136</v>
      </c>
      <c r="AU178" s="216" t="s">
        <v>82</v>
      </c>
      <c r="AY178" s="18" t="s">
        <v>133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80</v>
      </c>
      <c r="BK178" s="217">
        <f>ROUND(I178*H178,2)</f>
        <v>0</v>
      </c>
      <c r="BL178" s="18" t="s">
        <v>153</v>
      </c>
      <c r="BM178" s="216" t="s">
        <v>229</v>
      </c>
    </row>
    <row r="179" s="2" customFormat="1">
      <c r="A179" s="39"/>
      <c r="B179" s="40"/>
      <c r="C179" s="41"/>
      <c r="D179" s="218" t="s">
        <v>143</v>
      </c>
      <c r="E179" s="41"/>
      <c r="F179" s="219" t="s">
        <v>230</v>
      </c>
      <c r="G179" s="41"/>
      <c r="H179" s="41"/>
      <c r="I179" s="220"/>
      <c r="J179" s="41"/>
      <c r="K179" s="41"/>
      <c r="L179" s="45"/>
      <c r="M179" s="221"/>
      <c r="N179" s="22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143</v>
      </c>
      <c r="AU179" s="18" t="s">
        <v>82</v>
      </c>
    </row>
    <row r="180" s="13" customFormat="1">
      <c r="A180" s="13"/>
      <c r="B180" s="223"/>
      <c r="C180" s="224"/>
      <c r="D180" s="225" t="s">
        <v>145</v>
      </c>
      <c r="E180" s="224"/>
      <c r="F180" s="227" t="s">
        <v>231</v>
      </c>
      <c r="G180" s="224"/>
      <c r="H180" s="228">
        <v>489.72699999999998</v>
      </c>
      <c r="I180" s="229"/>
      <c r="J180" s="224"/>
      <c r="K180" s="224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145</v>
      </c>
      <c r="AU180" s="234" t="s">
        <v>82</v>
      </c>
      <c r="AV180" s="13" t="s">
        <v>82</v>
      </c>
      <c r="AW180" s="13" t="s">
        <v>4</v>
      </c>
      <c r="AX180" s="13" t="s">
        <v>80</v>
      </c>
      <c r="AY180" s="234" t="s">
        <v>133</v>
      </c>
    </row>
    <row r="181" s="2" customFormat="1" ht="24.15" customHeight="1">
      <c r="A181" s="39"/>
      <c r="B181" s="40"/>
      <c r="C181" s="205" t="s">
        <v>232</v>
      </c>
      <c r="D181" s="205" t="s">
        <v>136</v>
      </c>
      <c r="E181" s="206" t="s">
        <v>233</v>
      </c>
      <c r="F181" s="207" t="s">
        <v>234</v>
      </c>
      <c r="G181" s="208" t="s">
        <v>218</v>
      </c>
      <c r="H181" s="209">
        <v>12.021000000000001</v>
      </c>
      <c r="I181" s="210"/>
      <c r="J181" s="211">
        <f>ROUND(I181*H181,2)</f>
        <v>0</v>
      </c>
      <c r="K181" s="207" t="s">
        <v>140</v>
      </c>
      <c r="L181" s="45"/>
      <c r="M181" s="212" t="s">
        <v>19</v>
      </c>
      <c r="N181" s="213" t="s">
        <v>43</v>
      </c>
      <c r="O181" s="85"/>
      <c r="P181" s="214">
        <f>O181*H181</f>
        <v>0</v>
      </c>
      <c r="Q181" s="214">
        <v>0</v>
      </c>
      <c r="R181" s="214">
        <f>Q181*H181</f>
        <v>0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153</v>
      </c>
      <c r="AT181" s="216" t="s">
        <v>136</v>
      </c>
      <c r="AU181" s="216" t="s">
        <v>82</v>
      </c>
      <c r="AY181" s="18" t="s">
        <v>133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80</v>
      </c>
      <c r="BK181" s="217">
        <f>ROUND(I181*H181,2)</f>
        <v>0</v>
      </c>
      <c r="BL181" s="18" t="s">
        <v>153</v>
      </c>
      <c r="BM181" s="216" t="s">
        <v>235</v>
      </c>
    </row>
    <row r="182" s="2" customFormat="1">
      <c r="A182" s="39"/>
      <c r="B182" s="40"/>
      <c r="C182" s="41"/>
      <c r="D182" s="218" t="s">
        <v>143</v>
      </c>
      <c r="E182" s="41"/>
      <c r="F182" s="219" t="s">
        <v>236</v>
      </c>
      <c r="G182" s="41"/>
      <c r="H182" s="41"/>
      <c r="I182" s="220"/>
      <c r="J182" s="41"/>
      <c r="K182" s="41"/>
      <c r="L182" s="45"/>
      <c r="M182" s="221"/>
      <c r="N182" s="222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143</v>
      </c>
      <c r="AU182" s="18" t="s">
        <v>82</v>
      </c>
    </row>
    <row r="183" s="12" customFormat="1" ht="22.8" customHeight="1">
      <c r="A183" s="12"/>
      <c r="B183" s="189"/>
      <c r="C183" s="190"/>
      <c r="D183" s="191" t="s">
        <v>71</v>
      </c>
      <c r="E183" s="203" t="s">
        <v>237</v>
      </c>
      <c r="F183" s="203" t="s">
        <v>238</v>
      </c>
      <c r="G183" s="190"/>
      <c r="H183" s="190"/>
      <c r="I183" s="193"/>
      <c r="J183" s="204">
        <f>BK183</f>
        <v>0</v>
      </c>
      <c r="K183" s="190"/>
      <c r="L183" s="195"/>
      <c r="M183" s="196"/>
      <c r="N183" s="197"/>
      <c r="O183" s="197"/>
      <c r="P183" s="198">
        <f>SUM(P184:P185)</f>
        <v>0</v>
      </c>
      <c r="Q183" s="197"/>
      <c r="R183" s="198">
        <f>SUM(R184:R185)</f>
        <v>0</v>
      </c>
      <c r="S183" s="197"/>
      <c r="T183" s="199">
        <f>SUM(T184:T185)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0" t="s">
        <v>80</v>
      </c>
      <c r="AT183" s="201" t="s">
        <v>71</v>
      </c>
      <c r="AU183" s="201" t="s">
        <v>80</v>
      </c>
      <c r="AY183" s="200" t="s">
        <v>133</v>
      </c>
      <c r="BK183" s="202">
        <f>SUM(BK184:BK185)</f>
        <v>0</v>
      </c>
    </row>
    <row r="184" s="2" customFormat="1" ht="33" customHeight="1">
      <c r="A184" s="39"/>
      <c r="B184" s="40"/>
      <c r="C184" s="205" t="s">
        <v>8</v>
      </c>
      <c r="D184" s="205" t="s">
        <v>136</v>
      </c>
      <c r="E184" s="206" t="s">
        <v>239</v>
      </c>
      <c r="F184" s="207" t="s">
        <v>240</v>
      </c>
      <c r="G184" s="208" t="s">
        <v>218</v>
      </c>
      <c r="H184" s="209">
        <v>2.9220000000000002</v>
      </c>
      <c r="I184" s="210"/>
      <c r="J184" s="211">
        <f>ROUND(I184*H184,2)</f>
        <v>0</v>
      </c>
      <c r="K184" s="207" t="s">
        <v>140</v>
      </c>
      <c r="L184" s="45"/>
      <c r="M184" s="212" t="s">
        <v>19</v>
      </c>
      <c r="N184" s="213" t="s">
        <v>43</v>
      </c>
      <c r="O184" s="85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141</v>
      </c>
      <c r="AT184" s="216" t="s">
        <v>136</v>
      </c>
      <c r="AU184" s="216" t="s">
        <v>82</v>
      </c>
      <c r="AY184" s="18" t="s">
        <v>133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80</v>
      </c>
      <c r="BK184" s="217">
        <f>ROUND(I184*H184,2)</f>
        <v>0</v>
      </c>
      <c r="BL184" s="18" t="s">
        <v>141</v>
      </c>
      <c r="BM184" s="216" t="s">
        <v>241</v>
      </c>
    </row>
    <row r="185" s="2" customFormat="1">
      <c r="A185" s="39"/>
      <c r="B185" s="40"/>
      <c r="C185" s="41"/>
      <c r="D185" s="218" t="s">
        <v>143</v>
      </c>
      <c r="E185" s="41"/>
      <c r="F185" s="219" t="s">
        <v>242</v>
      </c>
      <c r="G185" s="41"/>
      <c r="H185" s="41"/>
      <c r="I185" s="220"/>
      <c r="J185" s="41"/>
      <c r="K185" s="41"/>
      <c r="L185" s="45"/>
      <c r="M185" s="221"/>
      <c r="N185" s="222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143</v>
      </c>
      <c r="AU185" s="18" t="s">
        <v>82</v>
      </c>
    </row>
    <row r="186" s="12" customFormat="1" ht="25.92" customHeight="1">
      <c r="A186" s="12"/>
      <c r="B186" s="189"/>
      <c r="C186" s="190"/>
      <c r="D186" s="191" t="s">
        <v>71</v>
      </c>
      <c r="E186" s="192" t="s">
        <v>243</v>
      </c>
      <c r="F186" s="192" t="s">
        <v>244</v>
      </c>
      <c r="G186" s="190"/>
      <c r="H186" s="190"/>
      <c r="I186" s="193"/>
      <c r="J186" s="194">
        <f>BK186</f>
        <v>0</v>
      </c>
      <c r="K186" s="190"/>
      <c r="L186" s="195"/>
      <c r="M186" s="196"/>
      <c r="N186" s="197"/>
      <c r="O186" s="197"/>
      <c r="P186" s="198">
        <f>P187+P271+P275+P284+P288+P324+P464</f>
        <v>0</v>
      </c>
      <c r="Q186" s="197"/>
      <c r="R186" s="198">
        <f>R187+R271+R275+R284+R288+R324+R464</f>
        <v>8.57009343</v>
      </c>
      <c r="S186" s="197"/>
      <c r="T186" s="199">
        <f>T187+T271+T275+T284+T288+T324+T464</f>
        <v>11.389147210000001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0" t="s">
        <v>82</v>
      </c>
      <c r="AT186" s="201" t="s">
        <v>71</v>
      </c>
      <c r="AU186" s="201" t="s">
        <v>72</v>
      </c>
      <c r="AY186" s="200" t="s">
        <v>133</v>
      </c>
      <c r="BK186" s="202">
        <f>BK187+BK271+BK275+BK284+BK288+BK324+BK464</f>
        <v>0</v>
      </c>
    </row>
    <row r="187" s="12" customFormat="1" ht="22.8" customHeight="1">
      <c r="A187" s="12"/>
      <c r="B187" s="189"/>
      <c r="C187" s="190"/>
      <c r="D187" s="191" t="s">
        <v>71</v>
      </c>
      <c r="E187" s="203" t="s">
        <v>245</v>
      </c>
      <c r="F187" s="203" t="s">
        <v>246</v>
      </c>
      <c r="G187" s="190"/>
      <c r="H187" s="190"/>
      <c r="I187" s="193"/>
      <c r="J187" s="204">
        <f>BK187</f>
        <v>0</v>
      </c>
      <c r="K187" s="190"/>
      <c r="L187" s="195"/>
      <c r="M187" s="196"/>
      <c r="N187" s="197"/>
      <c r="O187" s="197"/>
      <c r="P187" s="198">
        <f>SUM(P188:P270)</f>
        <v>0</v>
      </c>
      <c r="Q187" s="197"/>
      <c r="R187" s="198">
        <f>SUM(R188:R270)</f>
        <v>1.48071468</v>
      </c>
      <c r="S187" s="197"/>
      <c r="T187" s="199">
        <f>SUM(T188:T270)</f>
        <v>3.6661514999999998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0" t="s">
        <v>82</v>
      </c>
      <c r="AT187" s="201" t="s">
        <v>71</v>
      </c>
      <c r="AU187" s="201" t="s">
        <v>80</v>
      </c>
      <c r="AY187" s="200" t="s">
        <v>133</v>
      </c>
      <c r="BK187" s="202">
        <f>SUM(BK188:BK270)</f>
        <v>0</v>
      </c>
    </row>
    <row r="188" s="2" customFormat="1" ht="21.75" customHeight="1">
      <c r="A188" s="39"/>
      <c r="B188" s="40"/>
      <c r="C188" s="205" t="s">
        <v>153</v>
      </c>
      <c r="D188" s="205" t="s">
        <v>136</v>
      </c>
      <c r="E188" s="206" t="s">
        <v>247</v>
      </c>
      <c r="F188" s="207" t="s">
        <v>248</v>
      </c>
      <c r="G188" s="208" t="s">
        <v>139</v>
      </c>
      <c r="H188" s="209">
        <v>222.191</v>
      </c>
      <c r="I188" s="210"/>
      <c r="J188" s="211">
        <f>ROUND(I188*H188,2)</f>
        <v>0</v>
      </c>
      <c r="K188" s="207" t="s">
        <v>140</v>
      </c>
      <c r="L188" s="45"/>
      <c r="M188" s="212" t="s">
        <v>19</v>
      </c>
      <c r="N188" s="213" t="s">
        <v>43</v>
      </c>
      <c r="O188" s="85"/>
      <c r="P188" s="214">
        <f>O188*H188</f>
        <v>0</v>
      </c>
      <c r="Q188" s="214">
        <v>0</v>
      </c>
      <c r="R188" s="214">
        <f>Q188*H188</f>
        <v>0</v>
      </c>
      <c r="S188" s="214">
        <v>0.010999999999999999</v>
      </c>
      <c r="T188" s="215">
        <f>S188*H188</f>
        <v>2.4441009999999999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153</v>
      </c>
      <c r="AT188" s="216" t="s">
        <v>136</v>
      </c>
      <c r="AU188" s="216" t="s">
        <v>82</v>
      </c>
      <c r="AY188" s="18" t="s">
        <v>133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80</v>
      </c>
      <c r="BK188" s="217">
        <f>ROUND(I188*H188,2)</f>
        <v>0</v>
      </c>
      <c r="BL188" s="18" t="s">
        <v>153</v>
      </c>
      <c r="BM188" s="216" t="s">
        <v>249</v>
      </c>
    </row>
    <row r="189" s="2" customFormat="1">
      <c r="A189" s="39"/>
      <c r="B189" s="40"/>
      <c r="C189" s="41"/>
      <c r="D189" s="218" t="s">
        <v>143</v>
      </c>
      <c r="E189" s="41"/>
      <c r="F189" s="219" t="s">
        <v>250</v>
      </c>
      <c r="G189" s="41"/>
      <c r="H189" s="41"/>
      <c r="I189" s="220"/>
      <c r="J189" s="41"/>
      <c r="K189" s="41"/>
      <c r="L189" s="45"/>
      <c r="M189" s="221"/>
      <c r="N189" s="222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143</v>
      </c>
      <c r="AU189" s="18" t="s">
        <v>82</v>
      </c>
    </row>
    <row r="190" s="13" customFormat="1">
      <c r="A190" s="13"/>
      <c r="B190" s="223"/>
      <c r="C190" s="224"/>
      <c r="D190" s="225" t="s">
        <v>145</v>
      </c>
      <c r="E190" s="226" t="s">
        <v>19</v>
      </c>
      <c r="F190" s="227" t="s">
        <v>198</v>
      </c>
      <c r="G190" s="224"/>
      <c r="H190" s="228">
        <v>195.55000000000001</v>
      </c>
      <c r="I190" s="229"/>
      <c r="J190" s="224"/>
      <c r="K190" s="224"/>
      <c r="L190" s="230"/>
      <c r="M190" s="231"/>
      <c r="N190" s="232"/>
      <c r="O190" s="232"/>
      <c r="P190" s="232"/>
      <c r="Q190" s="232"/>
      <c r="R190" s="232"/>
      <c r="S190" s="232"/>
      <c r="T190" s="23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145</v>
      </c>
      <c r="AU190" s="234" t="s">
        <v>82</v>
      </c>
      <c r="AV190" s="13" t="s">
        <v>82</v>
      </c>
      <c r="AW190" s="13" t="s">
        <v>33</v>
      </c>
      <c r="AX190" s="13" t="s">
        <v>72</v>
      </c>
      <c r="AY190" s="234" t="s">
        <v>133</v>
      </c>
    </row>
    <row r="191" s="13" customFormat="1">
      <c r="A191" s="13"/>
      <c r="B191" s="223"/>
      <c r="C191" s="224"/>
      <c r="D191" s="225" t="s">
        <v>145</v>
      </c>
      <c r="E191" s="226" t="s">
        <v>19</v>
      </c>
      <c r="F191" s="227" t="s">
        <v>199</v>
      </c>
      <c r="G191" s="224"/>
      <c r="H191" s="228">
        <v>15.34</v>
      </c>
      <c r="I191" s="229"/>
      <c r="J191" s="224"/>
      <c r="K191" s="224"/>
      <c r="L191" s="230"/>
      <c r="M191" s="231"/>
      <c r="N191" s="232"/>
      <c r="O191" s="232"/>
      <c r="P191" s="232"/>
      <c r="Q191" s="232"/>
      <c r="R191" s="232"/>
      <c r="S191" s="232"/>
      <c r="T191" s="23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4" t="s">
        <v>145</v>
      </c>
      <c r="AU191" s="234" t="s">
        <v>82</v>
      </c>
      <c r="AV191" s="13" t="s">
        <v>82</v>
      </c>
      <c r="AW191" s="13" t="s">
        <v>33</v>
      </c>
      <c r="AX191" s="13" t="s">
        <v>72</v>
      </c>
      <c r="AY191" s="234" t="s">
        <v>133</v>
      </c>
    </row>
    <row r="192" s="13" customFormat="1">
      <c r="A192" s="13"/>
      <c r="B192" s="223"/>
      <c r="C192" s="224"/>
      <c r="D192" s="225" t="s">
        <v>145</v>
      </c>
      <c r="E192" s="226" t="s">
        <v>19</v>
      </c>
      <c r="F192" s="227" t="s">
        <v>200</v>
      </c>
      <c r="G192" s="224"/>
      <c r="H192" s="228">
        <v>0.71999999999999997</v>
      </c>
      <c r="I192" s="229"/>
      <c r="J192" s="224"/>
      <c r="K192" s="224"/>
      <c r="L192" s="230"/>
      <c r="M192" s="231"/>
      <c r="N192" s="232"/>
      <c r="O192" s="232"/>
      <c r="P192" s="232"/>
      <c r="Q192" s="232"/>
      <c r="R192" s="232"/>
      <c r="S192" s="232"/>
      <c r="T192" s="23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4" t="s">
        <v>145</v>
      </c>
      <c r="AU192" s="234" t="s">
        <v>82</v>
      </c>
      <c r="AV192" s="13" t="s">
        <v>82</v>
      </c>
      <c r="AW192" s="13" t="s">
        <v>33</v>
      </c>
      <c r="AX192" s="13" t="s">
        <v>72</v>
      </c>
      <c r="AY192" s="234" t="s">
        <v>133</v>
      </c>
    </row>
    <row r="193" s="14" customFormat="1">
      <c r="A193" s="14"/>
      <c r="B193" s="235"/>
      <c r="C193" s="236"/>
      <c r="D193" s="225" t="s">
        <v>145</v>
      </c>
      <c r="E193" s="237" t="s">
        <v>19</v>
      </c>
      <c r="F193" s="238" t="s">
        <v>150</v>
      </c>
      <c r="G193" s="236"/>
      <c r="H193" s="239">
        <v>211.61000000000001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5" t="s">
        <v>145</v>
      </c>
      <c r="AU193" s="245" t="s">
        <v>82</v>
      </c>
      <c r="AV193" s="14" t="s">
        <v>141</v>
      </c>
      <c r="AW193" s="14" t="s">
        <v>33</v>
      </c>
      <c r="AX193" s="14" t="s">
        <v>80</v>
      </c>
      <c r="AY193" s="245" t="s">
        <v>133</v>
      </c>
    </row>
    <row r="194" s="13" customFormat="1">
      <c r="A194" s="13"/>
      <c r="B194" s="223"/>
      <c r="C194" s="224"/>
      <c r="D194" s="225" t="s">
        <v>145</v>
      </c>
      <c r="E194" s="224"/>
      <c r="F194" s="227" t="s">
        <v>251</v>
      </c>
      <c r="G194" s="224"/>
      <c r="H194" s="228">
        <v>222.191</v>
      </c>
      <c r="I194" s="229"/>
      <c r="J194" s="224"/>
      <c r="K194" s="224"/>
      <c r="L194" s="230"/>
      <c r="M194" s="231"/>
      <c r="N194" s="232"/>
      <c r="O194" s="232"/>
      <c r="P194" s="232"/>
      <c r="Q194" s="232"/>
      <c r="R194" s="232"/>
      <c r="S194" s="232"/>
      <c r="T194" s="23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4" t="s">
        <v>145</v>
      </c>
      <c r="AU194" s="234" t="s">
        <v>82</v>
      </c>
      <c r="AV194" s="13" t="s">
        <v>82</v>
      </c>
      <c r="AW194" s="13" t="s">
        <v>4</v>
      </c>
      <c r="AX194" s="13" t="s">
        <v>80</v>
      </c>
      <c r="AY194" s="234" t="s">
        <v>133</v>
      </c>
    </row>
    <row r="195" s="2" customFormat="1" ht="24.15" customHeight="1">
      <c r="A195" s="39"/>
      <c r="B195" s="40"/>
      <c r="C195" s="205" t="s">
        <v>252</v>
      </c>
      <c r="D195" s="205" t="s">
        <v>136</v>
      </c>
      <c r="E195" s="206" t="s">
        <v>253</v>
      </c>
      <c r="F195" s="207" t="s">
        <v>254</v>
      </c>
      <c r="G195" s="208" t="s">
        <v>139</v>
      </c>
      <c r="H195" s="209">
        <v>222.191</v>
      </c>
      <c r="I195" s="210"/>
      <c r="J195" s="211">
        <f>ROUND(I195*H195,2)</f>
        <v>0</v>
      </c>
      <c r="K195" s="207" t="s">
        <v>140</v>
      </c>
      <c r="L195" s="45"/>
      <c r="M195" s="212" t="s">
        <v>19</v>
      </c>
      <c r="N195" s="213" t="s">
        <v>43</v>
      </c>
      <c r="O195" s="85"/>
      <c r="P195" s="214">
        <f>O195*H195</f>
        <v>0</v>
      </c>
      <c r="Q195" s="214">
        <v>0</v>
      </c>
      <c r="R195" s="214">
        <f>Q195*H195</f>
        <v>0</v>
      </c>
      <c r="S195" s="214">
        <v>0.0054999999999999997</v>
      </c>
      <c r="T195" s="215">
        <f>S195*H195</f>
        <v>1.2220504999999999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6" t="s">
        <v>153</v>
      </c>
      <c r="AT195" s="216" t="s">
        <v>136</v>
      </c>
      <c r="AU195" s="216" t="s">
        <v>82</v>
      </c>
      <c r="AY195" s="18" t="s">
        <v>133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8" t="s">
        <v>80</v>
      </c>
      <c r="BK195" s="217">
        <f>ROUND(I195*H195,2)</f>
        <v>0</v>
      </c>
      <c r="BL195" s="18" t="s">
        <v>153</v>
      </c>
      <c r="BM195" s="216" t="s">
        <v>255</v>
      </c>
    </row>
    <row r="196" s="2" customFormat="1">
      <c r="A196" s="39"/>
      <c r="B196" s="40"/>
      <c r="C196" s="41"/>
      <c r="D196" s="218" t="s">
        <v>143</v>
      </c>
      <c r="E196" s="41"/>
      <c r="F196" s="219" t="s">
        <v>256</v>
      </c>
      <c r="G196" s="41"/>
      <c r="H196" s="41"/>
      <c r="I196" s="220"/>
      <c r="J196" s="41"/>
      <c r="K196" s="41"/>
      <c r="L196" s="45"/>
      <c r="M196" s="221"/>
      <c r="N196" s="222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143</v>
      </c>
      <c r="AU196" s="18" t="s">
        <v>82</v>
      </c>
    </row>
    <row r="197" s="13" customFormat="1">
      <c r="A197" s="13"/>
      <c r="B197" s="223"/>
      <c r="C197" s="224"/>
      <c r="D197" s="225" t="s">
        <v>145</v>
      </c>
      <c r="E197" s="226" t="s">
        <v>19</v>
      </c>
      <c r="F197" s="227" t="s">
        <v>257</v>
      </c>
      <c r="G197" s="224"/>
      <c r="H197" s="228">
        <v>195.55000000000001</v>
      </c>
      <c r="I197" s="229"/>
      <c r="J197" s="224"/>
      <c r="K197" s="224"/>
      <c r="L197" s="230"/>
      <c r="M197" s="231"/>
      <c r="N197" s="232"/>
      <c r="O197" s="232"/>
      <c r="P197" s="232"/>
      <c r="Q197" s="232"/>
      <c r="R197" s="232"/>
      <c r="S197" s="232"/>
      <c r="T197" s="23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4" t="s">
        <v>145</v>
      </c>
      <c r="AU197" s="234" t="s">
        <v>82</v>
      </c>
      <c r="AV197" s="13" t="s">
        <v>82</v>
      </c>
      <c r="AW197" s="13" t="s">
        <v>33</v>
      </c>
      <c r="AX197" s="13" t="s">
        <v>72</v>
      </c>
      <c r="AY197" s="234" t="s">
        <v>133</v>
      </c>
    </row>
    <row r="198" s="13" customFormat="1">
      <c r="A198" s="13"/>
      <c r="B198" s="223"/>
      <c r="C198" s="224"/>
      <c r="D198" s="225" t="s">
        <v>145</v>
      </c>
      <c r="E198" s="226" t="s">
        <v>19</v>
      </c>
      <c r="F198" s="227" t="s">
        <v>199</v>
      </c>
      <c r="G198" s="224"/>
      <c r="H198" s="228">
        <v>15.34</v>
      </c>
      <c r="I198" s="229"/>
      <c r="J198" s="224"/>
      <c r="K198" s="224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145</v>
      </c>
      <c r="AU198" s="234" t="s">
        <v>82</v>
      </c>
      <c r="AV198" s="13" t="s">
        <v>82</v>
      </c>
      <c r="AW198" s="13" t="s">
        <v>33</v>
      </c>
      <c r="AX198" s="13" t="s">
        <v>72</v>
      </c>
      <c r="AY198" s="234" t="s">
        <v>133</v>
      </c>
    </row>
    <row r="199" s="13" customFormat="1">
      <c r="A199" s="13"/>
      <c r="B199" s="223"/>
      <c r="C199" s="224"/>
      <c r="D199" s="225" t="s">
        <v>145</v>
      </c>
      <c r="E199" s="226" t="s">
        <v>19</v>
      </c>
      <c r="F199" s="227" t="s">
        <v>200</v>
      </c>
      <c r="G199" s="224"/>
      <c r="H199" s="228">
        <v>0.71999999999999997</v>
      </c>
      <c r="I199" s="229"/>
      <c r="J199" s="224"/>
      <c r="K199" s="224"/>
      <c r="L199" s="230"/>
      <c r="M199" s="231"/>
      <c r="N199" s="232"/>
      <c r="O199" s="232"/>
      <c r="P199" s="232"/>
      <c r="Q199" s="232"/>
      <c r="R199" s="232"/>
      <c r="S199" s="232"/>
      <c r="T199" s="23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4" t="s">
        <v>145</v>
      </c>
      <c r="AU199" s="234" t="s">
        <v>82</v>
      </c>
      <c r="AV199" s="13" t="s">
        <v>82</v>
      </c>
      <c r="AW199" s="13" t="s">
        <v>33</v>
      </c>
      <c r="AX199" s="13" t="s">
        <v>72</v>
      </c>
      <c r="AY199" s="234" t="s">
        <v>133</v>
      </c>
    </row>
    <row r="200" s="14" customFormat="1">
      <c r="A200" s="14"/>
      <c r="B200" s="235"/>
      <c r="C200" s="236"/>
      <c r="D200" s="225" t="s">
        <v>145</v>
      </c>
      <c r="E200" s="237" t="s">
        <v>19</v>
      </c>
      <c r="F200" s="238" t="s">
        <v>150</v>
      </c>
      <c r="G200" s="236"/>
      <c r="H200" s="239">
        <v>211.61000000000001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5" t="s">
        <v>145</v>
      </c>
      <c r="AU200" s="245" t="s">
        <v>82</v>
      </c>
      <c r="AV200" s="14" t="s">
        <v>141</v>
      </c>
      <c r="AW200" s="14" t="s">
        <v>33</v>
      </c>
      <c r="AX200" s="14" t="s">
        <v>80</v>
      </c>
      <c r="AY200" s="245" t="s">
        <v>133</v>
      </c>
    </row>
    <row r="201" s="13" customFormat="1">
      <c r="A201" s="13"/>
      <c r="B201" s="223"/>
      <c r="C201" s="224"/>
      <c r="D201" s="225" t="s">
        <v>145</v>
      </c>
      <c r="E201" s="224"/>
      <c r="F201" s="227" t="s">
        <v>251</v>
      </c>
      <c r="G201" s="224"/>
      <c r="H201" s="228">
        <v>222.191</v>
      </c>
      <c r="I201" s="229"/>
      <c r="J201" s="224"/>
      <c r="K201" s="224"/>
      <c r="L201" s="230"/>
      <c r="M201" s="231"/>
      <c r="N201" s="232"/>
      <c r="O201" s="232"/>
      <c r="P201" s="232"/>
      <c r="Q201" s="232"/>
      <c r="R201" s="232"/>
      <c r="S201" s="232"/>
      <c r="T201" s="23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4" t="s">
        <v>145</v>
      </c>
      <c r="AU201" s="234" t="s">
        <v>82</v>
      </c>
      <c r="AV201" s="13" t="s">
        <v>82</v>
      </c>
      <c r="AW201" s="13" t="s">
        <v>4</v>
      </c>
      <c r="AX201" s="13" t="s">
        <v>80</v>
      </c>
      <c r="AY201" s="234" t="s">
        <v>133</v>
      </c>
    </row>
    <row r="202" s="2" customFormat="1" ht="16.5" customHeight="1">
      <c r="A202" s="39"/>
      <c r="B202" s="40"/>
      <c r="C202" s="205" t="s">
        <v>258</v>
      </c>
      <c r="D202" s="205" t="s">
        <v>136</v>
      </c>
      <c r="E202" s="206" t="s">
        <v>259</v>
      </c>
      <c r="F202" s="207" t="s">
        <v>260</v>
      </c>
      <c r="G202" s="208" t="s">
        <v>139</v>
      </c>
      <c r="H202" s="209">
        <v>279.416</v>
      </c>
      <c r="I202" s="210"/>
      <c r="J202" s="211">
        <f>ROUND(I202*H202,2)</f>
        <v>0</v>
      </c>
      <c r="K202" s="207" t="s">
        <v>140</v>
      </c>
      <c r="L202" s="45"/>
      <c r="M202" s="212" t="s">
        <v>19</v>
      </c>
      <c r="N202" s="213" t="s">
        <v>43</v>
      </c>
      <c r="O202" s="85"/>
      <c r="P202" s="214">
        <f>O202*H202</f>
        <v>0</v>
      </c>
      <c r="Q202" s="214">
        <v>3.0000000000000001E-05</v>
      </c>
      <c r="R202" s="214">
        <f>Q202*H202</f>
        <v>0.0083824799999999994</v>
      </c>
      <c r="S202" s="214">
        <v>0</v>
      </c>
      <c r="T202" s="21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6" t="s">
        <v>153</v>
      </c>
      <c r="AT202" s="216" t="s">
        <v>136</v>
      </c>
      <c r="AU202" s="216" t="s">
        <v>82</v>
      </c>
      <c r="AY202" s="18" t="s">
        <v>133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8" t="s">
        <v>80</v>
      </c>
      <c r="BK202" s="217">
        <f>ROUND(I202*H202,2)</f>
        <v>0</v>
      </c>
      <c r="BL202" s="18" t="s">
        <v>153</v>
      </c>
      <c r="BM202" s="216" t="s">
        <v>261</v>
      </c>
    </row>
    <row r="203" s="2" customFormat="1">
      <c r="A203" s="39"/>
      <c r="B203" s="40"/>
      <c r="C203" s="41"/>
      <c r="D203" s="218" t="s">
        <v>143</v>
      </c>
      <c r="E203" s="41"/>
      <c r="F203" s="219" t="s">
        <v>262</v>
      </c>
      <c r="G203" s="41"/>
      <c r="H203" s="41"/>
      <c r="I203" s="220"/>
      <c r="J203" s="41"/>
      <c r="K203" s="41"/>
      <c r="L203" s="45"/>
      <c r="M203" s="221"/>
      <c r="N203" s="222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143</v>
      </c>
      <c r="AU203" s="18" t="s">
        <v>82</v>
      </c>
    </row>
    <row r="204" s="13" customFormat="1">
      <c r="A204" s="13"/>
      <c r="B204" s="223"/>
      <c r="C204" s="224"/>
      <c r="D204" s="225" t="s">
        <v>145</v>
      </c>
      <c r="E204" s="226" t="s">
        <v>19</v>
      </c>
      <c r="F204" s="227" t="s">
        <v>198</v>
      </c>
      <c r="G204" s="224"/>
      <c r="H204" s="228">
        <v>195.55000000000001</v>
      </c>
      <c r="I204" s="229"/>
      <c r="J204" s="224"/>
      <c r="K204" s="224"/>
      <c r="L204" s="230"/>
      <c r="M204" s="231"/>
      <c r="N204" s="232"/>
      <c r="O204" s="232"/>
      <c r="P204" s="232"/>
      <c r="Q204" s="232"/>
      <c r="R204" s="232"/>
      <c r="S204" s="232"/>
      <c r="T204" s="23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4" t="s">
        <v>145</v>
      </c>
      <c r="AU204" s="234" t="s">
        <v>82</v>
      </c>
      <c r="AV204" s="13" t="s">
        <v>82</v>
      </c>
      <c r="AW204" s="13" t="s">
        <v>33</v>
      </c>
      <c r="AX204" s="13" t="s">
        <v>72</v>
      </c>
      <c r="AY204" s="234" t="s">
        <v>133</v>
      </c>
    </row>
    <row r="205" s="13" customFormat="1">
      <c r="A205" s="13"/>
      <c r="B205" s="223"/>
      <c r="C205" s="224"/>
      <c r="D205" s="225" t="s">
        <v>145</v>
      </c>
      <c r="E205" s="226" t="s">
        <v>19</v>
      </c>
      <c r="F205" s="227" t="s">
        <v>199</v>
      </c>
      <c r="G205" s="224"/>
      <c r="H205" s="228">
        <v>15.34</v>
      </c>
      <c r="I205" s="229"/>
      <c r="J205" s="224"/>
      <c r="K205" s="224"/>
      <c r="L205" s="230"/>
      <c r="M205" s="231"/>
      <c r="N205" s="232"/>
      <c r="O205" s="232"/>
      <c r="P205" s="232"/>
      <c r="Q205" s="232"/>
      <c r="R205" s="232"/>
      <c r="S205" s="232"/>
      <c r="T205" s="23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4" t="s">
        <v>145</v>
      </c>
      <c r="AU205" s="234" t="s">
        <v>82</v>
      </c>
      <c r="AV205" s="13" t="s">
        <v>82</v>
      </c>
      <c r="AW205" s="13" t="s">
        <v>33</v>
      </c>
      <c r="AX205" s="13" t="s">
        <v>72</v>
      </c>
      <c r="AY205" s="234" t="s">
        <v>133</v>
      </c>
    </row>
    <row r="206" s="13" customFormat="1">
      <c r="A206" s="13"/>
      <c r="B206" s="223"/>
      <c r="C206" s="224"/>
      <c r="D206" s="225" t="s">
        <v>145</v>
      </c>
      <c r="E206" s="226" t="s">
        <v>19</v>
      </c>
      <c r="F206" s="227" t="s">
        <v>200</v>
      </c>
      <c r="G206" s="224"/>
      <c r="H206" s="228">
        <v>0.71999999999999997</v>
      </c>
      <c r="I206" s="229"/>
      <c r="J206" s="224"/>
      <c r="K206" s="224"/>
      <c r="L206" s="230"/>
      <c r="M206" s="231"/>
      <c r="N206" s="232"/>
      <c r="O206" s="232"/>
      <c r="P206" s="232"/>
      <c r="Q206" s="232"/>
      <c r="R206" s="232"/>
      <c r="S206" s="232"/>
      <c r="T206" s="23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4" t="s">
        <v>145</v>
      </c>
      <c r="AU206" s="234" t="s">
        <v>82</v>
      </c>
      <c r="AV206" s="13" t="s">
        <v>82</v>
      </c>
      <c r="AW206" s="13" t="s">
        <v>33</v>
      </c>
      <c r="AX206" s="13" t="s">
        <v>72</v>
      </c>
      <c r="AY206" s="234" t="s">
        <v>133</v>
      </c>
    </row>
    <row r="207" s="13" customFormat="1">
      <c r="A207" s="13"/>
      <c r="B207" s="223"/>
      <c r="C207" s="224"/>
      <c r="D207" s="225" t="s">
        <v>145</v>
      </c>
      <c r="E207" s="226" t="s">
        <v>19</v>
      </c>
      <c r="F207" s="227" t="s">
        <v>263</v>
      </c>
      <c r="G207" s="224"/>
      <c r="H207" s="228">
        <v>54.5</v>
      </c>
      <c r="I207" s="229"/>
      <c r="J207" s="224"/>
      <c r="K207" s="224"/>
      <c r="L207" s="230"/>
      <c r="M207" s="231"/>
      <c r="N207" s="232"/>
      <c r="O207" s="232"/>
      <c r="P207" s="232"/>
      <c r="Q207" s="232"/>
      <c r="R207" s="232"/>
      <c r="S207" s="232"/>
      <c r="T207" s="23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4" t="s">
        <v>145</v>
      </c>
      <c r="AU207" s="234" t="s">
        <v>82</v>
      </c>
      <c r="AV207" s="13" t="s">
        <v>82</v>
      </c>
      <c r="AW207" s="13" t="s">
        <v>33</v>
      </c>
      <c r="AX207" s="13" t="s">
        <v>72</v>
      </c>
      <c r="AY207" s="234" t="s">
        <v>133</v>
      </c>
    </row>
    <row r="208" s="14" customFormat="1">
      <c r="A208" s="14"/>
      <c r="B208" s="235"/>
      <c r="C208" s="236"/>
      <c r="D208" s="225" t="s">
        <v>145</v>
      </c>
      <c r="E208" s="237" t="s">
        <v>19</v>
      </c>
      <c r="F208" s="238" t="s">
        <v>150</v>
      </c>
      <c r="G208" s="236"/>
      <c r="H208" s="239">
        <v>266.11000000000001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5" t="s">
        <v>145</v>
      </c>
      <c r="AU208" s="245" t="s">
        <v>82</v>
      </c>
      <c r="AV208" s="14" t="s">
        <v>141</v>
      </c>
      <c r="AW208" s="14" t="s">
        <v>33</v>
      </c>
      <c r="AX208" s="14" t="s">
        <v>80</v>
      </c>
      <c r="AY208" s="245" t="s">
        <v>133</v>
      </c>
    </row>
    <row r="209" s="13" customFormat="1">
      <c r="A209" s="13"/>
      <c r="B209" s="223"/>
      <c r="C209" s="224"/>
      <c r="D209" s="225" t="s">
        <v>145</v>
      </c>
      <c r="E209" s="224"/>
      <c r="F209" s="227" t="s">
        <v>264</v>
      </c>
      <c r="G209" s="224"/>
      <c r="H209" s="228">
        <v>279.416</v>
      </c>
      <c r="I209" s="229"/>
      <c r="J209" s="224"/>
      <c r="K209" s="224"/>
      <c r="L209" s="230"/>
      <c r="M209" s="231"/>
      <c r="N209" s="232"/>
      <c r="O209" s="232"/>
      <c r="P209" s="232"/>
      <c r="Q209" s="232"/>
      <c r="R209" s="232"/>
      <c r="S209" s="232"/>
      <c r="T209" s="23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4" t="s">
        <v>145</v>
      </c>
      <c r="AU209" s="234" t="s">
        <v>82</v>
      </c>
      <c r="AV209" s="13" t="s">
        <v>82</v>
      </c>
      <c r="AW209" s="13" t="s">
        <v>4</v>
      </c>
      <c r="AX209" s="13" t="s">
        <v>80</v>
      </c>
      <c r="AY209" s="234" t="s">
        <v>133</v>
      </c>
    </row>
    <row r="210" s="2" customFormat="1" ht="16.5" customHeight="1">
      <c r="A210" s="39"/>
      <c r="B210" s="40"/>
      <c r="C210" s="257" t="s">
        <v>265</v>
      </c>
      <c r="D210" s="257" t="s">
        <v>266</v>
      </c>
      <c r="E210" s="258" t="s">
        <v>267</v>
      </c>
      <c r="F210" s="259" t="s">
        <v>268</v>
      </c>
      <c r="G210" s="260" t="s">
        <v>139</v>
      </c>
      <c r="H210" s="261">
        <v>325.66000000000003</v>
      </c>
      <c r="I210" s="262"/>
      <c r="J210" s="263">
        <f>ROUND(I210*H210,2)</f>
        <v>0</v>
      </c>
      <c r="K210" s="259" t="s">
        <v>140</v>
      </c>
      <c r="L210" s="264"/>
      <c r="M210" s="265" t="s">
        <v>19</v>
      </c>
      <c r="N210" s="266" t="s">
        <v>43</v>
      </c>
      <c r="O210" s="85"/>
      <c r="P210" s="214">
        <f>O210*H210</f>
        <v>0</v>
      </c>
      <c r="Q210" s="214">
        <v>0.0025000000000000001</v>
      </c>
      <c r="R210" s="214">
        <f>Q210*H210</f>
        <v>0.81415000000000004</v>
      </c>
      <c r="S210" s="214">
        <v>0</v>
      </c>
      <c r="T210" s="21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6" t="s">
        <v>269</v>
      </c>
      <c r="AT210" s="216" t="s">
        <v>266</v>
      </c>
      <c r="AU210" s="216" t="s">
        <v>82</v>
      </c>
      <c r="AY210" s="18" t="s">
        <v>133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8" t="s">
        <v>80</v>
      </c>
      <c r="BK210" s="217">
        <f>ROUND(I210*H210,2)</f>
        <v>0</v>
      </c>
      <c r="BL210" s="18" t="s">
        <v>153</v>
      </c>
      <c r="BM210" s="216" t="s">
        <v>270</v>
      </c>
    </row>
    <row r="211" s="13" customFormat="1">
      <c r="A211" s="13"/>
      <c r="B211" s="223"/>
      <c r="C211" s="224"/>
      <c r="D211" s="225" t="s">
        <v>145</v>
      </c>
      <c r="E211" s="224"/>
      <c r="F211" s="227" t="s">
        <v>271</v>
      </c>
      <c r="G211" s="224"/>
      <c r="H211" s="228">
        <v>325.66000000000003</v>
      </c>
      <c r="I211" s="229"/>
      <c r="J211" s="224"/>
      <c r="K211" s="224"/>
      <c r="L211" s="230"/>
      <c r="M211" s="231"/>
      <c r="N211" s="232"/>
      <c r="O211" s="232"/>
      <c r="P211" s="232"/>
      <c r="Q211" s="232"/>
      <c r="R211" s="232"/>
      <c r="S211" s="232"/>
      <c r="T211" s="23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4" t="s">
        <v>145</v>
      </c>
      <c r="AU211" s="234" t="s">
        <v>82</v>
      </c>
      <c r="AV211" s="13" t="s">
        <v>82</v>
      </c>
      <c r="AW211" s="13" t="s">
        <v>4</v>
      </c>
      <c r="AX211" s="13" t="s">
        <v>80</v>
      </c>
      <c r="AY211" s="234" t="s">
        <v>133</v>
      </c>
    </row>
    <row r="212" s="2" customFormat="1" ht="33" customHeight="1">
      <c r="A212" s="39"/>
      <c r="B212" s="40"/>
      <c r="C212" s="205" t="s">
        <v>272</v>
      </c>
      <c r="D212" s="205" t="s">
        <v>136</v>
      </c>
      <c r="E212" s="206" t="s">
        <v>273</v>
      </c>
      <c r="F212" s="207" t="s">
        <v>274</v>
      </c>
      <c r="G212" s="208" t="s">
        <v>275</v>
      </c>
      <c r="H212" s="209">
        <v>12</v>
      </c>
      <c r="I212" s="210"/>
      <c r="J212" s="211">
        <f>ROUND(I212*H212,2)</f>
        <v>0</v>
      </c>
      <c r="K212" s="207" t="s">
        <v>140</v>
      </c>
      <c r="L212" s="45"/>
      <c r="M212" s="212" t="s">
        <v>19</v>
      </c>
      <c r="N212" s="213" t="s">
        <v>43</v>
      </c>
      <c r="O212" s="85"/>
      <c r="P212" s="214">
        <f>O212*H212</f>
        <v>0</v>
      </c>
      <c r="Q212" s="214">
        <v>0.0074999999999999997</v>
      </c>
      <c r="R212" s="214">
        <f>Q212*H212</f>
        <v>0.089999999999999997</v>
      </c>
      <c r="S212" s="214">
        <v>0</v>
      </c>
      <c r="T212" s="21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6" t="s">
        <v>153</v>
      </c>
      <c r="AT212" s="216" t="s">
        <v>136</v>
      </c>
      <c r="AU212" s="216" t="s">
        <v>82</v>
      </c>
      <c r="AY212" s="18" t="s">
        <v>133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8" t="s">
        <v>80</v>
      </c>
      <c r="BK212" s="217">
        <f>ROUND(I212*H212,2)</f>
        <v>0</v>
      </c>
      <c r="BL212" s="18" t="s">
        <v>153</v>
      </c>
      <c r="BM212" s="216" t="s">
        <v>276</v>
      </c>
    </row>
    <row r="213" s="2" customFormat="1">
      <c r="A213" s="39"/>
      <c r="B213" s="40"/>
      <c r="C213" s="41"/>
      <c r="D213" s="218" t="s">
        <v>143</v>
      </c>
      <c r="E213" s="41"/>
      <c r="F213" s="219" t="s">
        <v>277</v>
      </c>
      <c r="G213" s="41"/>
      <c r="H213" s="41"/>
      <c r="I213" s="220"/>
      <c r="J213" s="41"/>
      <c r="K213" s="41"/>
      <c r="L213" s="45"/>
      <c r="M213" s="221"/>
      <c r="N213" s="222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143</v>
      </c>
      <c r="AU213" s="18" t="s">
        <v>82</v>
      </c>
    </row>
    <row r="214" s="13" customFormat="1">
      <c r="A214" s="13"/>
      <c r="B214" s="223"/>
      <c r="C214" s="224"/>
      <c r="D214" s="225" t="s">
        <v>145</v>
      </c>
      <c r="E214" s="226" t="s">
        <v>19</v>
      </c>
      <c r="F214" s="227" t="s">
        <v>221</v>
      </c>
      <c r="G214" s="224"/>
      <c r="H214" s="228">
        <v>12</v>
      </c>
      <c r="I214" s="229"/>
      <c r="J214" s="224"/>
      <c r="K214" s="224"/>
      <c r="L214" s="230"/>
      <c r="M214" s="231"/>
      <c r="N214" s="232"/>
      <c r="O214" s="232"/>
      <c r="P214" s="232"/>
      <c r="Q214" s="232"/>
      <c r="R214" s="232"/>
      <c r="S214" s="232"/>
      <c r="T214" s="23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4" t="s">
        <v>145</v>
      </c>
      <c r="AU214" s="234" t="s">
        <v>82</v>
      </c>
      <c r="AV214" s="13" t="s">
        <v>82</v>
      </c>
      <c r="AW214" s="13" t="s">
        <v>33</v>
      </c>
      <c r="AX214" s="13" t="s">
        <v>80</v>
      </c>
      <c r="AY214" s="234" t="s">
        <v>133</v>
      </c>
    </row>
    <row r="215" s="2" customFormat="1" ht="16.5" customHeight="1">
      <c r="A215" s="39"/>
      <c r="B215" s="40"/>
      <c r="C215" s="257" t="s">
        <v>7</v>
      </c>
      <c r="D215" s="257" t="s">
        <v>266</v>
      </c>
      <c r="E215" s="258" t="s">
        <v>278</v>
      </c>
      <c r="F215" s="259" t="s">
        <v>279</v>
      </c>
      <c r="G215" s="260" t="s">
        <v>275</v>
      </c>
      <c r="H215" s="261">
        <v>12</v>
      </c>
      <c r="I215" s="262"/>
      <c r="J215" s="263">
        <f>ROUND(I215*H215,2)</f>
        <v>0</v>
      </c>
      <c r="K215" s="259" t="s">
        <v>140</v>
      </c>
      <c r="L215" s="264"/>
      <c r="M215" s="265" t="s">
        <v>19</v>
      </c>
      <c r="N215" s="266" t="s">
        <v>43</v>
      </c>
      <c r="O215" s="85"/>
      <c r="P215" s="214">
        <f>O215*H215</f>
        <v>0</v>
      </c>
      <c r="Q215" s="214">
        <v>0.00029999999999999997</v>
      </c>
      <c r="R215" s="214">
        <f>Q215*H215</f>
        <v>0.0035999999999999999</v>
      </c>
      <c r="S215" s="214">
        <v>0</v>
      </c>
      <c r="T215" s="215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6" t="s">
        <v>269</v>
      </c>
      <c r="AT215" s="216" t="s">
        <v>266</v>
      </c>
      <c r="AU215" s="216" t="s">
        <v>82</v>
      </c>
      <c r="AY215" s="18" t="s">
        <v>133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8" t="s">
        <v>80</v>
      </c>
      <c r="BK215" s="217">
        <f>ROUND(I215*H215,2)</f>
        <v>0</v>
      </c>
      <c r="BL215" s="18" t="s">
        <v>153</v>
      </c>
      <c r="BM215" s="216" t="s">
        <v>280</v>
      </c>
    </row>
    <row r="216" s="2" customFormat="1" ht="37.8" customHeight="1">
      <c r="A216" s="39"/>
      <c r="B216" s="40"/>
      <c r="C216" s="205" t="s">
        <v>281</v>
      </c>
      <c r="D216" s="205" t="s">
        <v>136</v>
      </c>
      <c r="E216" s="206" t="s">
        <v>282</v>
      </c>
      <c r="F216" s="207" t="s">
        <v>283</v>
      </c>
      <c r="G216" s="208" t="s">
        <v>275</v>
      </c>
      <c r="H216" s="209">
        <v>20</v>
      </c>
      <c r="I216" s="210"/>
      <c r="J216" s="211">
        <f>ROUND(I216*H216,2)</f>
        <v>0</v>
      </c>
      <c r="K216" s="207" t="s">
        <v>140</v>
      </c>
      <c r="L216" s="45"/>
      <c r="M216" s="212" t="s">
        <v>19</v>
      </c>
      <c r="N216" s="213" t="s">
        <v>43</v>
      </c>
      <c r="O216" s="85"/>
      <c r="P216" s="214">
        <f>O216*H216</f>
        <v>0</v>
      </c>
      <c r="Q216" s="214">
        <v>0</v>
      </c>
      <c r="R216" s="214">
        <f>Q216*H216</f>
        <v>0</v>
      </c>
      <c r="S216" s="214">
        <v>0</v>
      </c>
      <c r="T216" s="21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6" t="s">
        <v>153</v>
      </c>
      <c r="AT216" s="216" t="s">
        <v>136</v>
      </c>
      <c r="AU216" s="216" t="s">
        <v>82</v>
      </c>
      <c r="AY216" s="18" t="s">
        <v>133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8" t="s">
        <v>80</v>
      </c>
      <c r="BK216" s="217">
        <f>ROUND(I216*H216,2)</f>
        <v>0</v>
      </c>
      <c r="BL216" s="18" t="s">
        <v>153</v>
      </c>
      <c r="BM216" s="216" t="s">
        <v>284</v>
      </c>
    </row>
    <row r="217" s="2" customFormat="1">
      <c r="A217" s="39"/>
      <c r="B217" s="40"/>
      <c r="C217" s="41"/>
      <c r="D217" s="218" t="s">
        <v>143</v>
      </c>
      <c r="E217" s="41"/>
      <c r="F217" s="219" t="s">
        <v>285</v>
      </c>
      <c r="G217" s="41"/>
      <c r="H217" s="41"/>
      <c r="I217" s="220"/>
      <c r="J217" s="41"/>
      <c r="K217" s="41"/>
      <c r="L217" s="45"/>
      <c r="M217" s="221"/>
      <c r="N217" s="222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143</v>
      </c>
      <c r="AU217" s="18" t="s">
        <v>82</v>
      </c>
    </row>
    <row r="218" s="13" customFormat="1">
      <c r="A218" s="13"/>
      <c r="B218" s="223"/>
      <c r="C218" s="224"/>
      <c r="D218" s="225" t="s">
        <v>145</v>
      </c>
      <c r="E218" s="226" t="s">
        <v>19</v>
      </c>
      <c r="F218" s="227" t="s">
        <v>272</v>
      </c>
      <c r="G218" s="224"/>
      <c r="H218" s="228">
        <v>20</v>
      </c>
      <c r="I218" s="229"/>
      <c r="J218" s="224"/>
      <c r="K218" s="224"/>
      <c r="L218" s="230"/>
      <c r="M218" s="231"/>
      <c r="N218" s="232"/>
      <c r="O218" s="232"/>
      <c r="P218" s="232"/>
      <c r="Q218" s="232"/>
      <c r="R218" s="232"/>
      <c r="S218" s="232"/>
      <c r="T218" s="23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4" t="s">
        <v>145</v>
      </c>
      <c r="AU218" s="234" t="s">
        <v>82</v>
      </c>
      <c r="AV218" s="13" t="s">
        <v>82</v>
      </c>
      <c r="AW218" s="13" t="s">
        <v>33</v>
      </c>
      <c r="AX218" s="13" t="s">
        <v>80</v>
      </c>
      <c r="AY218" s="234" t="s">
        <v>133</v>
      </c>
    </row>
    <row r="219" s="2" customFormat="1" ht="16.5" customHeight="1">
      <c r="A219" s="39"/>
      <c r="B219" s="40"/>
      <c r="C219" s="257" t="s">
        <v>286</v>
      </c>
      <c r="D219" s="257" t="s">
        <v>266</v>
      </c>
      <c r="E219" s="258" t="s">
        <v>287</v>
      </c>
      <c r="F219" s="259" t="s">
        <v>288</v>
      </c>
      <c r="G219" s="260" t="s">
        <v>275</v>
      </c>
      <c r="H219" s="261">
        <v>20</v>
      </c>
      <c r="I219" s="262"/>
      <c r="J219" s="263">
        <f>ROUND(I219*H219,2)</f>
        <v>0</v>
      </c>
      <c r="K219" s="259" t="s">
        <v>140</v>
      </c>
      <c r="L219" s="264"/>
      <c r="M219" s="265" t="s">
        <v>19</v>
      </c>
      <c r="N219" s="266" t="s">
        <v>43</v>
      </c>
      <c r="O219" s="85"/>
      <c r="P219" s="214">
        <f>O219*H219</f>
        <v>0</v>
      </c>
      <c r="Q219" s="214">
        <v>0.00020000000000000001</v>
      </c>
      <c r="R219" s="214">
        <f>Q219*H219</f>
        <v>0.0040000000000000001</v>
      </c>
      <c r="S219" s="214">
        <v>0</v>
      </c>
      <c r="T219" s="21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6" t="s">
        <v>269</v>
      </c>
      <c r="AT219" s="216" t="s">
        <v>266</v>
      </c>
      <c r="AU219" s="216" t="s">
        <v>82</v>
      </c>
      <c r="AY219" s="18" t="s">
        <v>133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8" t="s">
        <v>80</v>
      </c>
      <c r="BK219" s="217">
        <f>ROUND(I219*H219,2)</f>
        <v>0</v>
      </c>
      <c r="BL219" s="18" t="s">
        <v>153</v>
      </c>
      <c r="BM219" s="216" t="s">
        <v>289</v>
      </c>
    </row>
    <row r="220" s="2" customFormat="1" ht="24.15" customHeight="1">
      <c r="A220" s="39"/>
      <c r="B220" s="40"/>
      <c r="C220" s="205" t="s">
        <v>290</v>
      </c>
      <c r="D220" s="205" t="s">
        <v>136</v>
      </c>
      <c r="E220" s="206" t="s">
        <v>291</v>
      </c>
      <c r="F220" s="207" t="s">
        <v>292</v>
      </c>
      <c r="G220" s="208" t="s">
        <v>179</v>
      </c>
      <c r="H220" s="209">
        <v>139.06</v>
      </c>
      <c r="I220" s="210"/>
      <c r="J220" s="211">
        <f>ROUND(I220*H220,2)</f>
        <v>0</v>
      </c>
      <c r="K220" s="207" t="s">
        <v>140</v>
      </c>
      <c r="L220" s="45"/>
      <c r="M220" s="212" t="s">
        <v>19</v>
      </c>
      <c r="N220" s="213" t="s">
        <v>43</v>
      </c>
      <c r="O220" s="85"/>
      <c r="P220" s="214">
        <f>O220*H220</f>
        <v>0</v>
      </c>
      <c r="Q220" s="214">
        <v>0.00059999999999999995</v>
      </c>
      <c r="R220" s="214">
        <f>Q220*H220</f>
        <v>0.083435999999999996</v>
      </c>
      <c r="S220" s="214">
        <v>0</v>
      </c>
      <c r="T220" s="215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6" t="s">
        <v>153</v>
      </c>
      <c r="AT220" s="216" t="s">
        <v>136</v>
      </c>
      <c r="AU220" s="216" t="s">
        <v>82</v>
      </c>
      <c r="AY220" s="18" t="s">
        <v>133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8" t="s">
        <v>80</v>
      </c>
      <c r="BK220" s="217">
        <f>ROUND(I220*H220,2)</f>
        <v>0</v>
      </c>
      <c r="BL220" s="18" t="s">
        <v>153</v>
      </c>
      <c r="BM220" s="216" t="s">
        <v>293</v>
      </c>
    </row>
    <row r="221" s="2" customFormat="1">
      <c r="A221" s="39"/>
      <c r="B221" s="40"/>
      <c r="C221" s="41"/>
      <c r="D221" s="218" t="s">
        <v>143</v>
      </c>
      <c r="E221" s="41"/>
      <c r="F221" s="219" t="s">
        <v>294</v>
      </c>
      <c r="G221" s="41"/>
      <c r="H221" s="41"/>
      <c r="I221" s="220"/>
      <c r="J221" s="41"/>
      <c r="K221" s="41"/>
      <c r="L221" s="45"/>
      <c r="M221" s="221"/>
      <c r="N221" s="222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143</v>
      </c>
      <c r="AU221" s="18" t="s">
        <v>82</v>
      </c>
    </row>
    <row r="222" s="13" customFormat="1">
      <c r="A222" s="13"/>
      <c r="B222" s="223"/>
      <c r="C222" s="224"/>
      <c r="D222" s="225" t="s">
        <v>145</v>
      </c>
      <c r="E222" s="226" t="s">
        <v>19</v>
      </c>
      <c r="F222" s="227" t="s">
        <v>295</v>
      </c>
      <c r="G222" s="224"/>
      <c r="H222" s="228">
        <v>107.5</v>
      </c>
      <c r="I222" s="229"/>
      <c r="J222" s="224"/>
      <c r="K222" s="224"/>
      <c r="L222" s="230"/>
      <c r="M222" s="231"/>
      <c r="N222" s="232"/>
      <c r="O222" s="232"/>
      <c r="P222" s="232"/>
      <c r="Q222" s="232"/>
      <c r="R222" s="232"/>
      <c r="S222" s="232"/>
      <c r="T222" s="23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4" t="s">
        <v>145</v>
      </c>
      <c r="AU222" s="234" t="s">
        <v>82</v>
      </c>
      <c r="AV222" s="13" t="s">
        <v>82</v>
      </c>
      <c r="AW222" s="13" t="s">
        <v>33</v>
      </c>
      <c r="AX222" s="13" t="s">
        <v>72</v>
      </c>
      <c r="AY222" s="234" t="s">
        <v>133</v>
      </c>
    </row>
    <row r="223" s="13" customFormat="1">
      <c r="A223" s="13"/>
      <c r="B223" s="223"/>
      <c r="C223" s="224"/>
      <c r="D223" s="225" t="s">
        <v>145</v>
      </c>
      <c r="E223" s="226" t="s">
        <v>19</v>
      </c>
      <c r="F223" s="227" t="s">
        <v>296</v>
      </c>
      <c r="G223" s="224"/>
      <c r="H223" s="228">
        <v>23.059999999999999</v>
      </c>
      <c r="I223" s="229"/>
      <c r="J223" s="224"/>
      <c r="K223" s="224"/>
      <c r="L223" s="230"/>
      <c r="M223" s="231"/>
      <c r="N223" s="232"/>
      <c r="O223" s="232"/>
      <c r="P223" s="232"/>
      <c r="Q223" s="232"/>
      <c r="R223" s="232"/>
      <c r="S223" s="232"/>
      <c r="T223" s="23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4" t="s">
        <v>145</v>
      </c>
      <c r="AU223" s="234" t="s">
        <v>82</v>
      </c>
      <c r="AV223" s="13" t="s">
        <v>82</v>
      </c>
      <c r="AW223" s="13" t="s">
        <v>33</v>
      </c>
      <c r="AX223" s="13" t="s">
        <v>72</v>
      </c>
      <c r="AY223" s="234" t="s">
        <v>133</v>
      </c>
    </row>
    <row r="224" s="13" customFormat="1">
      <c r="A224" s="13"/>
      <c r="B224" s="223"/>
      <c r="C224" s="224"/>
      <c r="D224" s="225" t="s">
        <v>145</v>
      </c>
      <c r="E224" s="226" t="s">
        <v>19</v>
      </c>
      <c r="F224" s="227" t="s">
        <v>297</v>
      </c>
      <c r="G224" s="224"/>
      <c r="H224" s="228">
        <v>3.5</v>
      </c>
      <c r="I224" s="229"/>
      <c r="J224" s="224"/>
      <c r="K224" s="224"/>
      <c r="L224" s="230"/>
      <c r="M224" s="231"/>
      <c r="N224" s="232"/>
      <c r="O224" s="232"/>
      <c r="P224" s="232"/>
      <c r="Q224" s="232"/>
      <c r="R224" s="232"/>
      <c r="S224" s="232"/>
      <c r="T224" s="23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4" t="s">
        <v>145</v>
      </c>
      <c r="AU224" s="234" t="s">
        <v>82</v>
      </c>
      <c r="AV224" s="13" t="s">
        <v>82</v>
      </c>
      <c r="AW224" s="13" t="s">
        <v>33</v>
      </c>
      <c r="AX224" s="13" t="s">
        <v>72</v>
      </c>
      <c r="AY224" s="234" t="s">
        <v>133</v>
      </c>
    </row>
    <row r="225" s="13" customFormat="1">
      <c r="A225" s="13"/>
      <c r="B225" s="223"/>
      <c r="C225" s="224"/>
      <c r="D225" s="225" t="s">
        <v>145</v>
      </c>
      <c r="E225" s="226" t="s">
        <v>19</v>
      </c>
      <c r="F225" s="227" t="s">
        <v>298</v>
      </c>
      <c r="G225" s="224"/>
      <c r="H225" s="228">
        <v>5</v>
      </c>
      <c r="I225" s="229"/>
      <c r="J225" s="224"/>
      <c r="K225" s="224"/>
      <c r="L225" s="230"/>
      <c r="M225" s="231"/>
      <c r="N225" s="232"/>
      <c r="O225" s="232"/>
      <c r="P225" s="232"/>
      <c r="Q225" s="232"/>
      <c r="R225" s="232"/>
      <c r="S225" s="232"/>
      <c r="T225" s="23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4" t="s">
        <v>145</v>
      </c>
      <c r="AU225" s="234" t="s">
        <v>82</v>
      </c>
      <c r="AV225" s="13" t="s">
        <v>82</v>
      </c>
      <c r="AW225" s="13" t="s">
        <v>33</v>
      </c>
      <c r="AX225" s="13" t="s">
        <v>72</v>
      </c>
      <c r="AY225" s="234" t="s">
        <v>133</v>
      </c>
    </row>
    <row r="226" s="14" customFormat="1">
      <c r="A226" s="14"/>
      <c r="B226" s="235"/>
      <c r="C226" s="236"/>
      <c r="D226" s="225" t="s">
        <v>145</v>
      </c>
      <c r="E226" s="237" t="s">
        <v>19</v>
      </c>
      <c r="F226" s="238" t="s">
        <v>150</v>
      </c>
      <c r="G226" s="236"/>
      <c r="H226" s="239">
        <v>139.06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5" t="s">
        <v>145</v>
      </c>
      <c r="AU226" s="245" t="s">
        <v>82</v>
      </c>
      <c r="AV226" s="14" t="s">
        <v>141</v>
      </c>
      <c r="AW226" s="14" t="s">
        <v>33</v>
      </c>
      <c r="AX226" s="14" t="s">
        <v>80</v>
      </c>
      <c r="AY226" s="245" t="s">
        <v>133</v>
      </c>
    </row>
    <row r="227" s="2" customFormat="1" ht="24.15" customHeight="1">
      <c r="A227" s="39"/>
      <c r="B227" s="40"/>
      <c r="C227" s="205" t="s">
        <v>299</v>
      </c>
      <c r="D227" s="205" t="s">
        <v>136</v>
      </c>
      <c r="E227" s="206" t="s">
        <v>300</v>
      </c>
      <c r="F227" s="207" t="s">
        <v>301</v>
      </c>
      <c r="G227" s="208" t="s">
        <v>179</v>
      </c>
      <c r="H227" s="209">
        <v>33.759999999999998</v>
      </c>
      <c r="I227" s="210"/>
      <c r="J227" s="211">
        <f>ROUND(I227*H227,2)</f>
        <v>0</v>
      </c>
      <c r="K227" s="207" t="s">
        <v>140</v>
      </c>
      <c r="L227" s="45"/>
      <c r="M227" s="212" t="s">
        <v>19</v>
      </c>
      <c r="N227" s="213" t="s">
        <v>43</v>
      </c>
      <c r="O227" s="85"/>
      <c r="P227" s="214">
        <f>O227*H227</f>
        <v>0</v>
      </c>
      <c r="Q227" s="214">
        <v>0.00059999999999999995</v>
      </c>
      <c r="R227" s="214">
        <f>Q227*H227</f>
        <v>0.020255999999999996</v>
      </c>
      <c r="S227" s="214">
        <v>0</v>
      </c>
      <c r="T227" s="215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6" t="s">
        <v>153</v>
      </c>
      <c r="AT227" s="216" t="s">
        <v>136</v>
      </c>
      <c r="AU227" s="216" t="s">
        <v>82</v>
      </c>
      <c r="AY227" s="18" t="s">
        <v>133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8" t="s">
        <v>80</v>
      </c>
      <c r="BK227" s="217">
        <f>ROUND(I227*H227,2)</f>
        <v>0</v>
      </c>
      <c r="BL227" s="18" t="s">
        <v>153</v>
      </c>
      <c r="BM227" s="216" t="s">
        <v>302</v>
      </c>
    </row>
    <row r="228" s="2" customFormat="1">
      <c r="A228" s="39"/>
      <c r="B228" s="40"/>
      <c r="C228" s="41"/>
      <c r="D228" s="218" t="s">
        <v>143</v>
      </c>
      <c r="E228" s="41"/>
      <c r="F228" s="219" t="s">
        <v>303</v>
      </c>
      <c r="G228" s="41"/>
      <c r="H228" s="41"/>
      <c r="I228" s="220"/>
      <c r="J228" s="41"/>
      <c r="K228" s="41"/>
      <c r="L228" s="45"/>
      <c r="M228" s="221"/>
      <c r="N228" s="222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143</v>
      </c>
      <c r="AU228" s="18" t="s">
        <v>82</v>
      </c>
    </row>
    <row r="229" s="13" customFormat="1">
      <c r="A229" s="13"/>
      <c r="B229" s="223"/>
      <c r="C229" s="224"/>
      <c r="D229" s="225" t="s">
        <v>145</v>
      </c>
      <c r="E229" s="226" t="s">
        <v>19</v>
      </c>
      <c r="F229" s="227" t="s">
        <v>304</v>
      </c>
      <c r="G229" s="224"/>
      <c r="H229" s="228">
        <v>0.5</v>
      </c>
      <c r="I229" s="229"/>
      <c r="J229" s="224"/>
      <c r="K229" s="224"/>
      <c r="L229" s="230"/>
      <c r="M229" s="231"/>
      <c r="N229" s="232"/>
      <c r="O229" s="232"/>
      <c r="P229" s="232"/>
      <c r="Q229" s="232"/>
      <c r="R229" s="232"/>
      <c r="S229" s="232"/>
      <c r="T229" s="23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4" t="s">
        <v>145</v>
      </c>
      <c r="AU229" s="234" t="s">
        <v>82</v>
      </c>
      <c r="AV229" s="13" t="s">
        <v>82</v>
      </c>
      <c r="AW229" s="13" t="s">
        <v>33</v>
      </c>
      <c r="AX229" s="13" t="s">
        <v>72</v>
      </c>
      <c r="AY229" s="234" t="s">
        <v>133</v>
      </c>
    </row>
    <row r="230" s="13" customFormat="1">
      <c r="A230" s="13"/>
      <c r="B230" s="223"/>
      <c r="C230" s="224"/>
      <c r="D230" s="225" t="s">
        <v>145</v>
      </c>
      <c r="E230" s="226" t="s">
        <v>19</v>
      </c>
      <c r="F230" s="227" t="s">
        <v>305</v>
      </c>
      <c r="G230" s="224"/>
      <c r="H230" s="228">
        <v>3</v>
      </c>
      <c r="I230" s="229"/>
      <c r="J230" s="224"/>
      <c r="K230" s="224"/>
      <c r="L230" s="230"/>
      <c r="M230" s="231"/>
      <c r="N230" s="232"/>
      <c r="O230" s="232"/>
      <c r="P230" s="232"/>
      <c r="Q230" s="232"/>
      <c r="R230" s="232"/>
      <c r="S230" s="232"/>
      <c r="T230" s="23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4" t="s">
        <v>145</v>
      </c>
      <c r="AU230" s="234" t="s">
        <v>82</v>
      </c>
      <c r="AV230" s="13" t="s">
        <v>82</v>
      </c>
      <c r="AW230" s="13" t="s">
        <v>33</v>
      </c>
      <c r="AX230" s="13" t="s">
        <v>72</v>
      </c>
      <c r="AY230" s="234" t="s">
        <v>133</v>
      </c>
    </row>
    <row r="231" s="13" customFormat="1">
      <c r="A231" s="13"/>
      <c r="B231" s="223"/>
      <c r="C231" s="224"/>
      <c r="D231" s="225" t="s">
        <v>145</v>
      </c>
      <c r="E231" s="226" t="s">
        <v>19</v>
      </c>
      <c r="F231" s="227" t="s">
        <v>306</v>
      </c>
      <c r="G231" s="224"/>
      <c r="H231" s="228">
        <v>23.059999999999999</v>
      </c>
      <c r="I231" s="229"/>
      <c r="J231" s="224"/>
      <c r="K231" s="224"/>
      <c r="L231" s="230"/>
      <c r="M231" s="231"/>
      <c r="N231" s="232"/>
      <c r="O231" s="232"/>
      <c r="P231" s="232"/>
      <c r="Q231" s="232"/>
      <c r="R231" s="232"/>
      <c r="S231" s="232"/>
      <c r="T231" s="23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4" t="s">
        <v>145</v>
      </c>
      <c r="AU231" s="234" t="s">
        <v>82</v>
      </c>
      <c r="AV231" s="13" t="s">
        <v>82</v>
      </c>
      <c r="AW231" s="13" t="s">
        <v>33</v>
      </c>
      <c r="AX231" s="13" t="s">
        <v>72</v>
      </c>
      <c r="AY231" s="234" t="s">
        <v>133</v>
      </c>
    </row>
    <row r="232" s="13" customFormat="1">
      <c r="A232" s="13"/>
      <c r="B232" s="223"/>
      <c r="C232" s="224"/>
      <c r="D232" s="225" t="s">
        <v>145</v>
      </c>
      <c r="E232" s="226" t="s">
        <v>19</v>
      </c>
      <c r="F232" s="227" t="s">
        <v>307</v>
      </c>
      <c r="G232" s="224"/>
      <c r="H232" s="228">
        <v>7.2000000000000002</v>
      </c>
      <c r="I232" s="229"/>
      <c r="J232" s="224"/>
      <c r="K232" s="224"/>
      <c r="L232" s="230"/>
      <c r="M232" s="231"/>
      <c r="N232" s="232"/>
      <c r="O232" s="232"/>
      <c r="P232" s="232"/>
      <c r="Q232" s="232"/>
      <c r="R232" s="232"/>
      <c r="S232" s="232"/>
      <c r="T232" s="23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4" t="s">
        <v>145</v>
      </c>
      <c r="AU232" s="234" t="s">
        <v>82</v>
      </c>
      <c r="AV232" s="13" t="s">
        <v>82</v>
      </c>
      <c r="AW232" s="13" t="s">
        <v>33</v>
      </c>
      <c r="AX232" s="13" t="s">
        <v>72</v>
      </c>
      <c r="AY232" s="234" t="s">
        <v>133</v>
      </c>
    </row>
    <row r="233" s="14" customFormat="1">
      <c r="A233" s="14"/>
      <c r="B233" s="235"/>
      <c r="C233" s="236"/>
      <c r="D233" s="225" t="s">
        <v>145</v>
      </c>
      <c r="E233" s="237" t="s">
        <v>19</v>
      </c>
      <c r="F233" s="238" t="s">
        <v>150</v>
      </c>
      <c r="G233" s="236"/>
      <c r="H233" s="239">
        <v>33.759999999999998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5" t="s">
        <v>145</v>
      </c>
      <c r="AU233" s="245" t="s">
        <v>82</v>
      </c>
      <c r="AV233" s="14" t="s">
        <v>141</v>
      </c>
      <c r="AW233" s="14" t="s">
        <v>33</v>
      </c>
      <c r="AX233" s="14" t="s">
        <v>80</v>
      </c>
      <c r="AY233" s="245" t="s">
        <v>133</v>
      </c>
    </row>
    <row r="234" s="2" customFormat="1" ht="21.75" customHeight="1">
      <c r="A234" s="39"/>
      <c r="B234" s="40"/>
      <c r="C234" s="205" t="s">
        <v>308</v>
      </c>
      <c r="D234" s="205" t="s">
        <v>136</v>
      </c>
      <c r="E234" s="206" t="s">
        <v>309</v>
      </c>
      <c r="F234" s="207" t="s">
        <v>310</v>
      </c>
      <c r="G234" s="208" t="s">
        <v>179</v>
      </c>
      <c r="H234" s="209">
        <v>52.299999999999997</v>
      </c>
      <c r="I234" s="210"/>
      <c r="J234" s="211">
        <f>ROUND(I234*H234,2)</f>
        <v>0</v>
      </c>
      <c r="K234" s="207" t="s">
        <v>140</v>
      </c>
      <c r="L234" s="45"/>
      <c r="M234" s="212" t="s">
        <v>19</v>
      </c>
      <c r="N234" s="213" t="s">
        <v>43</v>
      </c>
      <c r="O234" s="85"/>
      <c r="P234" s="214">
        <f>O234*H234</f>
        <v>0</v>
      </c>
      <c r="Q234" s="214">
        <v>0.0015</v>
      </c>
      <c r="R234" s="214">
        <f>Q234*H234</f>
        <v>0.078449999999999992</v>
      </c>
      <c r="S234" s="214">
        <v>0</v>
      </c>
      <c r="T234" s="215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6" t="s">
        <v>153</v>
      </c>
      <c r="AT234" s="216" t="s">
        <v>136</v>
      </c>
      <c r="AU234" s="216" t="s">
        <v>82</v>
      </c>
      <c r="AY234" s="18" t="s">
        <v>133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8" t="s">
        <v>80</v>
      </c>
      <c r="BK234" s="217">
        <f>ROUND(I234*H234,2)</f>
        <v>0</v>
      </c>
      <c r="BL234" s="18" t="s">
        <v>153</v>
      </c>
      <c r="BM234" s="216" t="s">
        <v>311</v>
      </c>
    </row>
    <row r="235" s="2" customFormat="1">
      <c r="A235" s="39"/>
      <c r="B235" s="40"/>
      <c r="C235" s="41"/>
      <c r="D235" s="218" t="s">
        <v>143</v>
      </c>
      <c r="E235" s="41"/>
      <c r="F235" s="219" t="s">
        <v>312</v>
      </c>
      <c r="G235" s="41"/>
      <c r="H235" s="41"/>
      <c r="I235" s="220"/>
      <c r="J235" s="41"/>
      <c r="K235" s="41"/>
      <c r="L235" s="45"/>
      <c r="M235" s="221"/>
      <c r="N235" s="222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143</v>
      </c>
      <c r="AU235" s="18" t="s">
        <v>82</v>
      </c>
    </row>
    <row r="236" s="13" customFormat="1">
      <c r="A236" s="13"/>
      <c r="B236" s="223"/>
      <c r="C236" s="224"/>
      <c r="D236" s="225" t="s">
        <v>145</v>
      </c>
      <c r="E236" s="226" t="s">
        <v>19</v>
      </c>
      <c r="F236" s="227" t="s">
        <v>313</v>
      </c>
      <c r="G236" s="224"/>
      <c r="H236" s="228">
        <v>52.299999999999997</v>
      </c>
      <c r="I236" s="229"/>
      <c r="J236" s="224"/>
      <c r="K236" s="224"/>
      <c r="L236" s="230"/>
      <c r="M236" s="231"/>
      <c r="N236" s="232"/>
      <c r="O236" s="232"/>
      <c r="P236" s="232"/>
      <c r="Q236" s="232"/>
      <c r="R236" s="232"/>
      <c r="S236" s="232"/>
      <c r="T236" s="23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4" t="s">
        <v>145</v>
      </c>
      <c r="AU236" s="234" t="s">
        <v>82</v>
      </c>
      <c r="AV236" s="13" t="s">
        <v>82</v>
      </c>
      <c r="AW236" s="13" t="s">
        <v>33</v>
      </c>
      <c r="AX236" s="13" t="s">
        <v>72</v>
      </c>
      <c r="AY236" s="234" t="s">
        <v>133</v>
      </c>
    </row>
    <row r="237" s="14" customFormat="1">
      <c r="A237" s="14"/>
      <c r="B237" s="235"/>
      <c r="C237" s="236"/>
      <c r="D237" s="225" t="s">
        <v>145</v>
      </c>
      <c r="E237" s="237" t="s">
        <v>19</v>
      </c>
      <c r="F237" s="238" t="s">
        <v>150</v>
      </c>
      <c r="G237" s="236"/>
      <c r="H237" s="239">
        <v>52.299999999999997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5" t="s">
        <v>145</v>
      </c>
      <c r="AU237" s="245" t="s">
        <v>82</v>
      </c>
      <c r="AV237" s="14" t="s">
        <v>141</v>
      </c>
      <c r="AW237" s="14" t="s">
        <v>33</v>
      </c>
      <c r="AX237" s="14" t="s">
        <v>80</v>
      </c>
      <c r="AY237" s="245" t="s">
        <v>133</v>
      </c>
    </row>
    <row r="238" s="2" customFormat="1" ht="21.75" customHeight="1">
      <c r="A238" s="39"/>
      <c r="B238" s="40"/>
      <c r="C238" s="205" t="s">
        <v>314</v>
      </c>
      <c r="D238" s="205" t="s">
        <v>136</v>
      </c>
      <c r="E238" s="206" t="s">
        <v>315</v>
      </c>
      <c r="F238" s="207" t="s">
        <v>316</v>
      </c>
      <c r="G238" s="208" t="s">
        <v>179</v>
      </c>
      <c r="H238" s="209">
        <v>3</v>
      </c>
      <c r="I238" s="210"/>
      <c r="J238" s="211">
        <f>ROUND(I238*H238,2)</f>
        <v>0</v>
      </c>
      <c r="K238" s="207" t="s">
        <v>140</v>
      </c>
      <c r="L238" s="45"/>
      <c r="M238" s="212" t="s">
        <v>19</v>
      </c>
      <c r="N238" s="213" t="s">
        <v>43</v>
      </c>
      <c r="O238" s="85"/>
      <c r="P238" s="214">
        <f>O238*H238</f>
        <v>0</v>
      </c>
      <c r="Q238" s="214">
        <v>0.0016199999999999999</v>
      </c>
      <c r="R238" s="214">
        <f>Q238*H238</f>
        <v>0.0048599999999999997</v>
      </c>
      <c r="S238" s="214">
        <v>0</v>
      </c>
      <c r="T238" s="215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6" t="s">
        <v>153</v>
      </c>
      <c r="AT238" s="216" t="s">
        <v>136</v>
      </c>
      <c r="AU238" s="216" t="s">
        <v>82</v>
      </c>
      <c r="AY238" s="18" t="s">
        <v>133</v>
      </c>
      <c r="BE238" s="217">
        <f>IF(N238="základní",J238,0)</f>
        <v>0</v>
      </c>
      <c r="BF238" s="217">
        <f>IF(N238="snížená",J238,0)</f>
        <v>0</v>
      </c>
      <c r="BG238" s="217">
        <f>IF(N238="zákl. přenesená",J238,0)</f>
        <v>0</v>
      </c>
      <c r="BH238" s="217">
        <f>IF(N238="sníž. přenesená",J238,0)</f>
        <v>0</v>
      </c>
      <c r="BI238" s="217">
        <f>IF(N238="nulová",J238,0)</f>
        <v>0</v>
      </c>
      <c r="BJ238" s="18" t="s">
        <v>80</v>
      </c>
      <c r="BK238" s="217">
        <f>ROUND(I238*H238,2)</f>
        <v>0</v>
      </c>
      <c r="BL238" s="18" t="s">
        <v>153</v>
      </c>
      <c r="BM238" s="216" t="s">
        <v>317</v>
      </c>
    </row>
    <row r="239" s="2" customFormat="1">
      <c r="A239" s="39"/>
      <c r="B239" s="40"/>
      <c r="C239" s="41"/>
      <c r="D239" s="218" t="s">
        <v>143</v>
      </c>
      <c r="E239" s="41"/>
      <c r="F239" s="219" t="s">
        <v>318</v>
      </c>
      <c r="G239" s="41"/>
      <c r="H239" s="41"/>
      <c r="I239" s="220"/>
      <c r="J239" s="41"/>
      <c r="K239" s="41"/>
      <c r="L239" s="45"/>
      <c r="M239" s="221"/>
      <c r="N239" s="222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143</v>
      </c>
      <c r="AU239" s="18" t="s">
        <v>82</v>
      </c>
    </row>
    <row r="240" s="13" customFormat="1">
      <c r="A240" s="13"/>
      <c r="B240" s="223"/>
      <c r="C240" s="224"/>
      <c r="D240" s="225" t="s">
        <v>145</v>
      </c>
      <c r="E240" s="226" t="s">
        <v>19</v>
      </c>
      <c r="F240" s="227" t="s">
        <v>319</v>
      </c>
      <c r="G240" s="224"/>
      <c r="H240" s="228">
        <v>1.3999999999999999</v>
      </c>
      <c r="I240" s="229"/>
      <c r="J240" s="224"/>
      <c r="K240" s="224"/>
      <c r="L240" s="230"/>
      <c r="M240" s="231"/>
      <c r="N240" s="232"/>
      <c r="O240" s="232"/>
      <c r="P240" s="232"/>
      <c r="Q240" s="232"/>
      <c r="R240" s="232"/>
      <c r="S240" s="232"/>
      <c r="T240" s="23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4" t="s">
        <v>145</v>
      </c>
      <c r="AU240" s="234" t="s">
        <v>82</v>
      </c>
      <c r="AV240" s="13" t="s">
        <v>82</v>
      </c>
      <c r="AW240" s="13" t="s">
        <v>33</v>
      </c>
      <c r="AX240" s="13" t="s">
        <v>72</v>
      </c>
      <c r="AY240" s="234" t="s">
        <v>133</v>
      </c>
    </row>
    <row r="241" s="13" customFormat="1">
      <c r="A241" s="13"/>
      <c r="B241" s="223"/>
      <c r="C241" s="224"/>
      <c r="D241" s="225" t="s">
        <v>145</v>
      </c>
      <c r="E241" s="226" t="s">
        <v>19</v>
      </c>
      <c r="F241" s="227" t="s">
        <v>320</v>
      </c>
      <c r="G241" s="224"/>
      <c r="H241" s="228">
        <v>1.6000000000000001</v>
      </c>
      <c r="I241" s="229"/>
      <c r="J241" s="224"/>
      <c r="K241" s="224"/>
      <c r="L241" s="230"/>
      <c r="M241" s="231"/>
      <c r="N241" s="232"/>
      <c r="O241" s="232"/>
      <c r="P241" s="232"/>
      <c r="Q241" s="232"/>
      <c r="R241" s="232"/>
      <c r="S241" s="232"/>
      <c r="T241" s="23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4" t="s">
        <v>145</v>
      </c>
      <c r="AU241" s="234" t="s">
        <v>82</v>
      </c>
      <c r="AV241" s="13" t="s">
        <v>82</v>
      </c>
      <c r="AW241" s="13" t="s">
        <v>33</v>
      </c>
      <c r="AX241" s="13" t="s">
        <v>72</v>
      </c>
      <c r="AY241" s="234" t="s">
        <v>133</v>
      </c>
    </row>
    <row r="242" s="14" customFormat="1">
      <c r="A242" s="14"/>
      <c r="B242" s="235"/>
      <c r="C242" s="236"/>
      <c r="D242" s="225" t="s">
        <v>145</v>
      </c>
      <c r="E242" s="237" t="s">
        <v>19</v>
      </c>
      <c r="F242" s="238" t="s">
        <v>150</v>
      </c>
      <c r="G242" s="236"/>
      <c r="H242" s="239">
        <v>3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5" t="s">
        <v>145</v>
      </c>
      <c r="AU242" s="245" t="s">
        <v>82</v>
      </c>
      <c r="AV242" s="14" t="s">
        <v>141</v>
      </c>
      <c r="AW242" s="14" t="s">
        <v>33</v>
      </c>
      <c r="AX242" s="14" t="s">
        <v>80</v>
      </c>
      <c r="AY242" s="245" t="s">
        <v>133</v>
      </c>
    </row>
    <row r="243" s="2" customFormat="1" ht="21.75" customHeight="1">
      <c r="A243" s="39"/>
      <c r="B243" s="40"/>
      <c r="C243" s="205" t="s">
        <v>321</v>
      </c>
      <c r="D243" s="205" t="s">
        <v>136</v>
      </c>
      <c r="E243" s="206" t="s">
        <v>322</v>
      </c>
      <c r="F243" s="207" t="s">
        <v>323</v>
      </c>
      <c r="G243" s="208" t="s">
        <v>179</v>
      </c>
      <c r="H243" s="209">
        <v>56.399999999999999</v>
      </c>
      <c r="I243" s="210"/>
      <c r="J243" s="211">
        <f>ROUND(I243*H243,2)</f>
        <v>0</v>
      </c>
      <c r="K243" s="207" t="s">
        <v>140</v>
      </c>
      <c r="L243" s="45"/>
      <c r="M243" s="212" t="s">
        <v>19</v>
      </c>
      <c r="N243" s="213" t="s">
        <v>43</v>
      </c>
      <c r="O243" s="85"/>
      <c r="P243" s="214">
        <f>O243*H243</f>
        <v>0</v>
      </c>
      <c r="Q243" s="214">
        <v>0.00054000000000000001</v>
      </c>
      <c r="R243" s="214">
        <f>Q243*H243</f>
        <v>0.030456</v>
      </c>
      <c r="S243" s="214">
        <v>0</v>
      </c>
      <c r="T243" s="215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6" t="s">
        <v>153</v>
      </c>
      <c r="AT243" s="216" t="s">
        <v>136</v>
      </c>
      <c r="AU243" s="216" t="s">
        <v>82</v>
      </c>
      <c r="AY243" s="18" t="s">
        <v>133</v>
      </c>
      <c r="BE243" s="217">
        <f>IF(N243="základní",J243,0)</f>
        <v>0</v>
      </c>
      <c r="BF243" s="217">
        <f>IF(N243="snížená",J243,0)</f>
        <v>0</v>
      </c>
      <c r="BG243" s="217">
        <f>IF(N243="zákl. přenesená",J243,0)</f>
        <v>0</v>
      </c>
      <c r="BH243" s="217">
        <f>IF(N243="sníž. přenesená",J243,0)</f>
        <v>0</v>
      </c>
      <c r="BI243" s="217">
        <f>IF(N243="nulová",J243,0)</f>
        <v>0</v>
      </c>
      <c r="BJ243" s="18" t="s">
        <v>80</v>
      </c>
      <c r="BK243" s="217">
        <f>ROUND(I243*H243,2)</f>
        <v>0</v>
      </c>
      <c r="BL243" s="18" t="s">
        <v>153</v>
      </c>
      <c r="BM243" s="216" t="s">
        <v>324</v>
      </c>
    </row>
    <row r="244" s="2" customFormat="1">
      <c r="A244" s="39"/>
      <c r="B244" s="40"/>
      <c r="C244" s="41"/>
      <c r="D244" s="218" t="s">
        <v>143</v>
      </c>
      <c r="E244" s="41"/>
      <c r="F244" s="219" t="s">
        <v>325</v>
      </c>
      <c r="G244" s="41"/>
      <c r="H244" s="41"/>
      <c r="I244" s="220"/>
      <c r="J244" s="41"/>
      <c r="K244" s="41"/>
      <c r="L244" s="45"/>
      <c r="M244" s="221"/>
      <c r="N244" s="222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143</v>
      </c>
      <c r="AU244" s="18" t="s">
        <v>82</v>
      </c>
    </row>
    <row r="245" s="13" customFormat="1">
      <c r="A245" s="13"/>
      <c r="B245" s="223"/>
      <c r="C245" s="224"/>
      <c r="D245" s="225" t="s">
        <v>145</v>
      </c>
      <c r="E245" s="226" t="s">
        <v>19</v>
      </c>
      <c r="F245" s="227" t="s">
        <v>326</v>
      </c>
      <c r="G245" s="224"/>
      <c r="H245" s="228">
        <v>54</v>
      </c>
      <c r="I245" s="229"/>
      <c r="J245" s="224"/>
      <c r="K245" s="224"/>
      <c r="L245" s="230"/>
      <c r="M245" s="231"/>
      <c r="N245" s="232"/>
      <c r="O245" s="232"/>
      <c r="P245" s="232"/>
      <c r="Q245" s="232"/>
      <c r="R245" s="232"/>
      <c r="S245" s="232"/>
      <c r="T245" s="23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4" t="s">
        <v>145</v>
      </c>
      <c r="AU245" s="234" t="s">
        <v>82</v>
      </c>
      <c r="AV245" s="13" t="s">
        <v>82</v>
      </c>
      <c r="AW245" s="13" t="s">
        <v>33</v>
      </c>
      <c r="AX245" s="13" t="s">
        <v>72</v>
      </c>
      <c r="AY245" s="234" t="s">
        <v>133</v>
      </c>
    </row>
    <row r="246" s="13" customFormat="1">
      <c r="A246" s="13"/>
      <c r="B246" s="223"/>
      <c r="C246" s="224"/>
      <c r="D246" s="225" t="s">
        <v>145</v>
      </c>
      <c r="E246" s="226" t="s">
        <v>19</v>
      </c>
      <c r="F246" s="227" t="s">
        <v>327</v>
      </c>
      <c r="G246" s="224"/>
      <c r="H246" s="228">
        <v>2.3999999999999999</v>
      </c>
      <c r="I246" s="229"/>
      <c r="J246" s="224"/>
      <c r="K246" s="224"/>
      <c r="L246" s="230"/>
      <c r="M246" s="231"/>
      <c r="N246" s="232"/>
      <c r="O246" s="232"/>
      <c r="P246" s="232"/>
      <c r="Q246" s="232"/>
      <c r="R246" s="232"/>
      <c r="S246" s="232"/>
      <c r="T246" s="23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4" t="s">
        <v>145</v>
      </c>
      <c r="AU246" s="234" t="s">
        <v>82</v>
      </c>
      <c r="AV246" s="13" t="s">
        <v>82</v>
      </c>
      <c r="AW246" s="13" t="s">
        <v>33</v>
      </c>
      <c r="AX246" s="13" t="s">
        <v>72</v>
      </c>
      <c r="AY246" s="234" t="s">
        <v>133</v>
      </c>
    </row>
    <row r="247" s="14" customFormat="1">
      <c r="A247" s="14"/>
      <c r="B247" s="235"/>
      <c r="C247" s="236"/>
      <c r="D247" s="225" t="s">
        <v>145</v>
      </c>
      <c r="E247" s="237" t="s">
        <v>19</v>
      </c>
      <c r="F247" s="238" t="s">
        <v>150</v>
      </c>
      <c r="G247" s="236"/>
      <c r="H247" s="239">
        <v>56.399999999999999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5" t="s">
        <v>145</v>
      </c>
      <c r="AU247" s="245" t="s">
        <v>82</v>
      </c>
      <c r="AV247" s="14" t="s">
        <v>141</v>
      </c>
      <c r="AW247" s="14" t="s">
        <v>33</v>
      </c>
      <c r="AX247" s="14" t="s">
        <v>80</v>
      </c>
      <c r="AY247" s="245" t="s">
        <v>133</v>
      </c>
    </row>
    <row r="248" s="2" customFormat="1" ht="24.15" customHeight="1">
      <c r="A248" s="39"/>
      <c r="B248" s="40"/>
      <c r="C248" s="205" t="s">
        <v>328</v>
      </c>
      <c r="D248" s="205" t="s">
        <v>136</v>
      </c>
      <c r="E248" s="206" t="s">
        <v>329</v>
      </c>
      <c r="F248" s="207" t="s">
        <v>330</v>
      </c>
      <c r="G248" s="208" t="s">
        <v>139</v>
      </c>
      <c r="H248" s="209">
        <v>16.800000000000001</v>
      </c>
      <c r="I248" s="210"/>
      <c r="J248" s="211">
        <f>ROUND(I248*H248,2)</f>
        <v>0</v>
      </c>
      <c r="K248" s="207" t="s">
        <v>140</v>
      </c>
      <c r="L248" s="45"/>
      <c r="M248" s="212" t="s">
        <v>19</v>
      </c>
      <c r="N248" s="213" t="s">
        <v>43</v>
      </c>
      <c r="O248" s="85"/>
      <c r="P248" s="214">
        <f>O248*H248</f>
        <v>0</v>
      </c>
      <c r="Q248" s="214">
        <v>0.010800000000000001</v>
      </c>
      <c r="R248" s="214">
        <f>Q248*H248</f>
        <v>0.18144000000000002</v>
      </c>
      <c r="S248" s="214">
        <v>0</v>
      </c>
      <c r="T248" s="215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6" t="s">
        <v>153</v>
      </c>
      <c r="AT248" s="216" t="s">
        <v>136</v>
      </c>
      <c r="AU248" s="216" t="s">
        <v>82</v>
      </c>
      <c r="AY248" s="18" t="s">
        <v>133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8" t="s">
        <v>80</v>
      </c>
      <c r="BK248" s="217">
        <f>ROUND(I248*H248,2)</f>
        <v>0</v>
      </c>
      <c r="BL248" s="18" t="s">
        <v>153</v>
      </c>
      <c r="BM248" s="216" t="s">
        <v>331</v>
      </c>
    </row>
    <row r="249" s="2" customFormat="1">
      <c r="A249" s="39"/>
      <c r="B249" s="40"/>
      <c r="C249" s="41"/>
      <c r="D249" s="218" t="s">
        <v>143</v>
      </c>
      <c r="E249" s="41"/>
      <c r="F249" s="219" t="s">
        <v>332</v>
      </c>
      <c r="G249" s="41"/>
      <c r="H249" s="41"/>
      <c r="I249" s="220"/>
      <c r="J249" s="41"/>
      <c r="K249" s="41"/>
      <c r="L249" s="45"/>
      <c r="M249" s="221"/>
      <c r="N249" s="222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143</v>
      </c>
      <c r="AU249" s="18" t="s">
        <v>82</v>
      </c>
    </row>
    <row r="250" s="13" customFormat="1">
      <c r="A250" s="13"/>
      <c r="B250" s="223"/>
      <c r="C250" s="224"/>
      <c r="D250" s="225" t="s">
        <v>145</v>
      </c>
      <c r="E250" s="226" t="s">
        <v>19</v>
      </c>
      <c r="F250" s="227" t="s">
        <v>333</v>
      </c>
      <c r="G250" s="224"/>
      <c r="H250" s="228">
        <v>2.5499999999999998</v>
      </c>
      <c r="I250" s="229"/>
      <c r="J250" s="224"/>
      <c r="K250" s="224"/>
      <c r="L250" s="230"/>
      <c r="M250" s="231"/>
      <c r="N250" s="232"/>
      <c r="O250" s="232"/>
      <c r="P250" s="232"/>
      <c r="Q250" s="232"/>
      <c r="R250" s="232"/>
      <c r="S250" s="232"/>
      <c r="T250" s="23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4" t="s">
        <v>145</v>
      </c>
      <c r="AU250" s="234" t="s">
        <v>82</v>
      </c>
      <c r="AV250" s="13" t="s">
        <v>82</v>
      </c>
      <c r="AW250" s="13" t="s">
        <v>33</v>
      </c>
      <c r="AX250" s="13" t="s">
        <v>72</v>
      </c>
      <c r="AY250" s="234" t="s">
        <v>133</v>
      </c>
    </row>
    <row r="251" s="13" customFormat="1">
      <c r="A251" s="13"/>
      <c r="B251" s="223"/>
      <c r="C251" s="224"/>
      <c r="D251" s="225" t="s">
        <v>145</v>
      </c>
      <c r="E251" s="226" t="s">
        <v>19</v>
      </c>
      <c r="F251" s="227" t="s">
        <v>334</v>
      </c>
      <c r="G251" s="224"/>
      <c r="H251" s="228">
        <v>14.25</v>
      </c>
      <c r="I251" s="229"/>
      <c r="J251" s="224"/>
      <c r="K251" s="224"/>
      <c r="L251" s="230"/>
      <c r="M251" s="231"/>
      <c r="N251" s="232"/>
      <c r="O251" s="232"/>
      <c r="P251" s="232"/>
      <c r="Q251" s="232"/>
      <c r="R251" s="232"/>
      <c r="S251" s="232"/>
      <c r="T251" s="23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4" t="s">
        <v>145</v>
      </c>
      <c r="AU251" s="234" t="s">
        <v>82</v>
      </c>
      <c r="AV251" s="13" t="s">
        <v>82</v>
      </c>
      <c r="AW251" s="13" t="s">
        <v>33</v>
      </c>
      <c r="AX251" s="13" t="s">
        <v>72</v>
      </c>
      <c r="AY251" s="234" t="s">
        <v>133</v>
      </c>
    </row>
    <row r="252" s="14" customFormat="1">
      <c r="A252" s="14"/>
      <c r="B252" s="235"/>
      <c r="C252" s="236"/>
      <c r="D252" s="225" t="s">
        <v>145</v>
      </c>
      <c r="E252" s="237" t="s">
        <v>19</v>
      </c>
      <c r="F252" s="238" t="s">
        <v>150</v>
      </c>
      <c r="G252" s="236"/>
      <c r="H252" s="239">
        <v>16.800000000000001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5" t="s">
        <v>145</v>
      </c>
      <c r="AU252" s="245" t="s">
        <v>82</v>
      </c>
      <c r="AV252" s="14" t="s">
        <v>141</v>
      </c>
      <c r="AW252" s="14" t="s">
        <v>33</v>
      </c>
      <c r="AX252" s="14" t="s">
        <v>80</v>
      </c>
      <c r="AY252" s="245" t="s">
        <v>133</v>
      </c>
    </row>
    <row r="253" s="2" customFormat="1" ht="16.5" customHeight="1">
      <c r="A253" s="39"/>
      <c r="B253" s="40"/>
      <c r="C253" s="205" t="s">
        <v>335</v>
      </c>
      <c r="D253" s="205" t="s">
        <v>136</v>
      </c>
      <c r="E253" s="206" t="s">
        <v>336</v>
      </c>
      <c r="F253" s="207" t="s">
        <v>337</v>
      </c>
      <c r="G253" s="208" t="s">
        <v>139</v>
      </c>
      <c r="H253" s="209">
        <v>16.059999999999999</v>
      </c>
      <c r="I253" s="210"/>
      <c r="J253" s="211">
        <f>ROUND(I253*H253,2)</f>
        <v>0</v>
      </c>
      <c r="K253" s="207" t="s">
        <v>19</v>
      </c>
      <c r="L253" s="45"/>
      <c r="M253" s="212" t="s">
        <v>19</v>
      </c>
      <c r="N253" s="213" t="s">
        <v>43</v>
      </c>
      <c r="O253" s="85"/>
      <c r="P253" s="214">
        <f>O253*H253</f>
        <v>0</v>
      </c>
      <c r="Q253" s="214">
        <v>2.0000000000000002E-05</v>
      </c>
      <c r="R253" s="214">
        <f>Q253*H253</f>
        <v>0.0003212</v>
      </c>
      <c r="S253" s="214">
        <v>0</v>
      </c>
      <c r="T253" s="215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6" t="s">
        <v>153</v>
      </c>
      <c r="AT253" s="216" t="s">
        <v>136</v>
      </c>
      <c r="AU253" s="216" t="s">
        <v>82</v>
      </c>
      <c r="AY253" s="18" t="s">
        <v>133</v>
      </c>
      <c r="BE253" s="217">
        <f>IF(N253="základní",J253,0)</f>
        <v>0</v>
      </c>
      <c r="BF253" s="217">
        <f>IF(N253="snížená",J253,0)</f>
        <v>0</v>
      </c>
      <c r="BG253" s="217">
        <f>IF(N253="zákl. přenesená",J253,0)</f>
        <v>0</v>
      </c>
      <c r="BH253" s="217">
        <f>IF(N253="sníž. přenesená",J253,0)</f>
        <v>0</v>
      </c>
      <c r="BI253" s="217">
        <f>IF(N253="nulová",J253,0)</f>
        <v>0</v>
      </c>
      <c r="BJ253" s="18" t="s">
        <v>80</v>
      </c>
      <c r="BK253" s="217">
        <f>ROUND(I253*H253,2)</f>
        <v>0</v>
      </c>
      <c r="BL253" s="18" t="s">
        <v>153</v>
      </c>
      <c r="BM253" s="216" t="s">
        <v>338</v>
      </c>
    </row>
    <row r="254" s="13" customFormat="1">
      <c r="A254" s="13"/>
      <c r="B254" s="223"/>
      <c r="C254" s="224"/>
      <c r="D254" s="225" t="s">
        <v>145</v>
      </c>
      <c r="E254" s="226" t="s">
        <v>19</v>
      </c>
      <c r="F254" s="227" t="s">
        <v>199</v>
      </c>
      <c r="G254" s="224"/>
      <c r="H254" s="228">
        <v>15.34</v>
      </c>
      <c r="I254" s="229"/>
      <c r="J254" s="224"/>
      <c r="K254" s="224"/>
      <c r="L254" s="230"/>
      <c r="M254" s="231"/>
      <c r="N254" s="232"/>
      <c r="O254" s="232"/>
      <c r="P254" s="232"/>
      <c r="Q254" s="232"/>
      <c r="R254" s="232"/>
      <c r="S254" s="232"/>
      <c r="T254" s="23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4" t="s">
        <v>145</v>
      </c>
      <c r="AU254" s="234" t="s">
        <v>82</v>
      </c>
      <c r="AV254" s="13" t="s">
        <v>82</v>
      </c>
      <c r="AW254" s="13" t="s">
        <v>33</v>
      </c>
      <c r="AX254" s="13" t="s">
        <v>72</v>
      </c>
      <c r="AY254" s="234" t="s">
        <v>133</v>
      </c>
    </row>
    <row r="255" s="13" customFormat="1">
      <c r="A255" s="13"/>
      <c r="B255" s="223"/>
      <c r="C255" s="224"/>
      <c r="D255" s="225" t="s">
        <v>145</v>
      </c>
      <c r="E255" s="226" t="s">
        <v>19</v>
      </c>
      <c r="F255" s="227" t="s">
        <v>200</v>
      </c>
      <c r="G255" s="224"/>
      <c r="H255" s="228">
        <v>0.71999999999999997</v>
      </c>
      <c r="I255" s="229"/>
      <c r="J255" s="224"/>
      <c r="K255" s="224"/>
      <c r="L255" s="230"/>
      <c r="M255" s="231"/>
      <c r="N255" s="232"/>
      <c r="O255" s="232"/>
      <c r="P255" s="232"/>
      <c r="Q255" s="232"/>
      <c r="R255" s="232"/>
      <c r="S255" s="232"/>
      <c r="T255" s="23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4" t="s">
        <v>145</v>
      </c>
      <c r="AU255" s="234" t="s">
        <v>82</v>
      </c>
      <c r="AV255" s="13" t="s">
        <v>82</v>
      </c>
      <c r="AW255" s="13" t="s">
        <v>33</v>
      </c>
      <c r="AX255" s="13" t="s">
        <v>72</v>
      </c>
      <c r="AY255" s="234" t="s">
        <v>133</v>
      </c>
    </row>
    <row r="256" s="14" customFormat="1">
      <c r="A256" s="14"/>
      <c r="B256" s="235"/>
      <c r="C256" s="236"/>
      <c r="D256" s="225" t="s">
        <v>145</v>
      </c>
      <c r="E256" s="237" t="s">
        <v>19</v>
      </c>
      <c r="F256" s="238" t="s">
        <v>150</v>
      </c>
      <c r="G256" s="236"/>
      <c r="H256" s="239">
        <v>16.059999999999999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5" t="s">
        <v>145</v>
      </c>
      <c r="AU256" s="245" t="s">
        <v>82</v>
      </c>
      <c r="AV256" s="14" t="s">
        <v>141</v>
      </c>
      <c r="AW256" s="14" t="s">
        <v>33</v>
      </c>
      <c r="AX256" s="14" t="s">
        <v>80</v>
      </c>
      <c r="AY256" s="245" t="s">
        <v>133</v>
      </c>
    </row>
    <row r="257" s="2" customFormat="1" ht="21.75" customHeight="1">
      <c r="A257" s="39"/>
      <c r="B257" s="40"/>
      <c r="C257" s="205" t="s">
        <v>339</v>
      </c>
      <c r="D257" s="205" t="s">
        <v>136</v>
      </c>
      <c r="E257" s="206" t="s">
        <v>340</v>
      </c>
      <c r="F257" s="207" t="s">
        <v>341</v>
      </c>
      <c r="G257" s="208" t="s">
        <v>139</v>
      </c>
      <c r="H257" s="209">
        <v>279.416</v>
      </c>
      <c r="I257" s="210"/>
      <c r="J257" s="211">
        <f>ROUND(I257*H257,2)</f>
        <v>0</v>
      </c>
      <c r="K257" s="207" t="s">
        <v>140</v>
      </c>
      <c r="L257" s="45"/>
      <c r="M257" s="212" t="s">
        <v>19</v>
      </c>
      <c r="N257" s="213" t="s">
        <v>43</v>
      </c>
      <c r="O257" s="85"/>
      <c r="P257" s="214">
        <f>O257*H257</f>
        <v>0</v>
      </c>
      <c r="Q257" s="214">
        <v>0</v>
      </c>
      <c r="R257" s="214">
        <f>Q257*H257</f>
        <v>0</v>
      </c>
      <c r="S257" s="214">
        <v>0</v>
      </c>
      <c r="T257" s="215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6" t="s">
        <v>153</v>
      </c>
      <c r="AT257" s="216" t="s">
        <v>136</v>
      </c>
      <c r="AU257" s="216" t="s">
        <v>82</v>
      </c>
      <c r="AY257" s="18" t="s">
        <v>133</v>
      </c>
      <c r="BE257" s="217">
        <f>IF(N257="základní",J257,0)</f>
        <v>0</v>
      </c>
      <c r="BF257" s="217">
        <f>IF(N257="snížená",J257,0)</f>
        <v>0</v>
      </c>
      <c r="BG257" s="217">
        <f>IF(N257="zákl. přenesená",J257,0)</f>
        <v>0</v>
      </c>
      <c r="BH257" s="217">
        <f>IF(N257="sníž. přenesená",J257,0)</f>
        <v>0</v>
      </c>
      <c r="BI257" s="217">
        <f>IF(N257="nulová",J257,0)</f>
        <v>0</v>
      </c>
      <c r="BJ257" s="18" t="s">
        <v>80</v>
      </c>
      <c r="BK257" s="217">
        <f>ROUND(I257*H257,2)</f>
        <v>0</v>
      </c>
      <c r="BL257" s="18" t="s">
        <v>153</v>
      </c>
      <c r="BM257" s="216" t="s">
        <v>342</v>
      </c>
    </row>
    <row r="258" s="2" customFormat="1">
      <c r="A258" s="39"/>
      <c r="B258" s="40"/>
      <c r="C258" s="41"/>
      <c r="D258" s="218" t="s">
        <v>143</v>
      </c>
      <c r="E258" s="41"/>
      <c r="F258" s="219" t="s">
        <v>343</v>
      </c>
      <c r="G258" s="41"/>
      <c r="H258" s="41"/>
      <c r="I258" s="220"/>
      <c r="J258" s="41"/>
      <c r="K258" s="41"/>
      <c r="L258" s="45"/>
      <c r="M258" s="221"/>
      <c r="N258" s="222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143</v>
      </c>
      <c r="AU258" s="18" t="s">
        <v>82</v>
      </c>
    </row>
    <row r="259" s="13" customFormat="1">
      <c r="A259" s="13"/>
      <c r="B259" s="223"/>
      <c r="C259" s="224"/>
      <c r="D259" s="225" t="s">
        <v>145</v>
      </c>
      <c r="E259" s="226" t="s">
        <v>19</v>
      </c>
      <c r="F259" s="227" t="s">
        <v>198</v>
      </c>
      <c r="G259" s="224"/>
      <c r="H259" s="228">
        <v>195.55000000000001</v>
      </c>
      <c r="I259" s="229"/>
      <c r="J259" s="224"/>
      <c r="K259" s="224"/>
      <c r="L259" s="230"/>
      <c r="M259" s="231"/>
      <c r="N259" s="232"/>
      <c r="O259" s="232"/>
      <c r="P259" s="232"/>
      <c r="Q259" s="232"/>
      <c r="R259" s="232"/>
      <c r="S259" s="232"/>
      <c r="T259" s="23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4" t="s">
        <v>145</v>
      </c>
      <c r="AU259" s="234" t="s">
        <v>82</v>
      </c>
      <c r="AV259" s="13" t="s">
        <v>82</v>
      </c>
      <c r="AW259" s="13" t="s">
        <v>33</v>
      </c>
      <c r="AX259" s="13" t="s">
        <v>72</v>
      </c>
      <c r="AY259" s="234" t="s">
        <v>133</v>
      </c>
    </row>
    <row r="260" s="13" customFormat="1">
      <c r="A260" s="13"/>
      <c r="B260" s="223"/>
      <c r="C260" s="224"/>
      <c r="D260" s="225" t="s">
        <v>145</v>
      </c>
      <c r="E260" s="226" t="s">
        <v>19</v>
      </c>
      <c r="F260" s="227" t="s">
        <v>199</v>
      </c>
      <c r="G260" s="224"/>
      <c r="H260" s="228">
        <v>15.34</v>
      </c>
      <c r="I260" s="229"/>
      <c r="J260" s="224"/>
      <c r="K260" s="224"/>
      <c r="L260" s="230"/>
      <c r="M260" s="231"/>
      <c r="N260" s="232"/>
      <c r="O260" s="232"/>
      <c r="P260" s="232"/>
      <c r="Q260" s="232"/>
      <c r="R260" s="232"/>
      <c r="S260" s="232"/>
      <c r="T260" s="23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4" t="s">
        <v>145</v>
      </c>
      <c r="AU260" s="234" t="s">
        <v>82</v>
      </c>
      <c r="AV260" s="13" t="s">
        <v>82</v>
      </c>
      <c r="AW260" s="13" t="s">
        <v>33</v>
      </c>
      <c r="AX260" s="13" t="s">
        <v>72</v>
      </c>
      <c r="AY260" s="234" t="s">
        <v>133</v>
      </c>
    </row>
    <row r="261" s="13" customFormat="1">
      <c r="A261" s="13"/>
      <c r="B261" s="223"/>
      <c r="C261" s="224"/>
      <c r="D261" s="225" t="s">
        <v>145</v>
      </c>
      <c r="E261" s="226" t="s">
        <v>19</v>
      </c>
      <c r="F261" s="227" t="s">
        <v>200</v>
      </c>
      <c r="G261" s="224"/>
      <c r="H261" s="228">
        <v>0.71999999999999997</v>
      </c>
      <c r="I261" s="229"/>
      <c r="J261" s="224"/>
      <c r="K261" s="224"/>
      <c r="L261" s="230"/>
      <c r="M261" s="231"/>
      <c r="N261" s="232"/>
      <c r="O261" s="232"/>
      <c r="P261" s="232"/>
      <c r="Q261" s="232"/>
      <c r="R261" s="232"/>
      <c r="S261" s="232"/>
      <c r="T261" s="23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4" t="s">
        <v>145</v>
      </c>
      <c r="AU261" s="234" t="s">
        <v>82</v>
      </c>
      <c r="AV261" s="13" t="s">
        <v>82</v>
      </c>
      <c r="AW261" s="13" t="s">
        <v>33</v>
      </c>
      <c r="AX261" s="13" t="s">
        <v>72</v>
      </c>
      <c r="AY261" s="234" t="s">
        <v>133</v>
      </c>
    </row>
    <row r="262" s="13" customFormat="1">
      <c r="A262" s="13"/>
      <c r="B262" s="223"/>
      <c r="C262" s="224"/>
      <c r="D262" s="225" t="s">
        <v>145</v>
      </c>
      <c r="E262" s="226" t="s">
        <v>19</v>
      </c>
      <c r="F262" s="227" t="s">
        <v>263</v>
      </c>
      <c r="G262" s="224"/>
      <c r="H262" s="228">
        <v>54.5</v>
      </c>
      <c r="I262" s="229"/>
      <c r="J262" s="224"/>
      <c r="K262" s="224"/>
      <c r="L262" s="230"/>
      <c r="M262" s="231"/>
      <c r="N262" s="232"/>
      <c r="O262" s="232"/>
      <c r="P262" s="232"/>
      <c r="Q262" s="232"/>
      <c r="R262" s="232"/>
      <c r="S262" s="232"/>
      <c r="T262" s="23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4" t="s">
        <v>145</v>
      </c>
      <c r="AU262" s="234" t="s">
        <v>82</v>
      </c>
      <c r="AV262" s="13" t="s">
        <v>82</v>
      </c>
      <c r="AW262" s="13" t="s">
        <v>33</v>
      </c>
      <c r="AX262" s="13" t="s">
        <v>72</v>
      </c>
      <c r="AY262" s="234" t="s">
        <v>133</v>
      </c>
    </row>
    <row r="263" s="14" customFormat="1">
      <c r="A263" s="14"/>
      <c r="B263" s="235"/>
      <c r="C263" s="236"/>
      <c r="D263" s="225" t="s">
        <v>145</v>
      </c>
      <c r="E263" s="237" t="s">
        <v>19</v>
      </c>
      <c r="F263" s="238" t="s">
        <v>150</v>
      </c>
      <c r="G263" s="236"/>
      <c r="H263" s="239">
        <v>266.11000000000001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5" t="s">
        <v>145</v>
      </c>
      <c r="AU263" s="245" t="s">
        <v>82</v>
      </c>
      <c r="AV263" s="14" t="s">
        <v>141</v>
      </c>
      <c r="AW263" s="14" t="s">
        <v>33</v>
      </c>
      <c r="AX263" s="14" t="s">
        <v>80</v>
      </c>
      <c r="AY263" s="245" t="s">
        <v>133</v>
      </c>
    </row>
    <row r="264" s="13" customFormat="1">
      <c r="A264" s="13"/>
      <c r="B264" s="223"/>
      <c r="C264" s="224"/>
      <c r="D264" s="225" t="s">
        <v>145</v>
      </c>
      <c r="E264" s="224"/>
      <c r="F264" s="227" t="s">
        <v>264</v>
      </c>
      <c r="G264" s="224"/>
      <c r="H264" s="228">
        <v>279.416</v>
      </c>
      <c r="I264" s="229"/>
      <c r="J264" s="224"/>
      <c r="K264" s="224"/>
      <c r="L264" s="230"/>
      <c r="M264" s="231"/>
      <c r="N264" s="232"/>
      <c r="O264" s="232"/>
      <c r="P264" s="232"/>
      <c r="Q264" s="232"/>
      <c r="R264" s="232"/>
      <c r="S264" s="232"/>
      <c r="T264" s="23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4" t="s">
        <v>145</v>
      </c>
      <c r="AU264" s="234" t="s">
        <v>82</v>
      </c>
      <c r="AV264" s="13" t="s">
        <v>82</v>
      </c>
      <c r="AW264" s="13" t="s">
        <v>4</v>
      </c>
      <c r="AX264" s="13" t="s">
        <v>80</v>
      </c>
      <c r="AY264" s="234" t="s">
        <v>133</v>
      </c>
    </row>
    <row r="265" s="2" customFormat="1" ht="16.5" customHeight="1">
      <c r="A265" s="39"/>
      <c r="B265" s="40"/>
      <c r="C265" s="257" t="s">
        <v>269</v>
      </c>
      <c r="D265" s="257" t="s">
        <v>266</v>
      </c>
      <c r="E265" s="258" t="s">
        <v>344</v>
      </c>
      <c r="F265" s="259" t="s">
        <v>345</v>
      </c>
      <c r="G265" s="260" t="s">
        <v>139</v>
      </c>
      <c r="H265" s="261">
        <v>322.726</v>
      </c>
      <c r="I265" s="262"/>
      <c r="J265" s="263">
        <f>ROUND(I265*H265,2)</f>
        <v>0</v>
      </c>
      <c r="K265" s="259" t="s">
        <v>140</v>
      </c>
      <c r="L265" s="264"/>
      <c r="M265" s="265" t="s">
        <v>19</v>
      </c>
      <c r="N265" s="266" t="s">
        <v>43</v>
      </c>
      <c r="O265" s="85"/>
      <c r="P265" s="214">
        <f>O265*H265</f>
        <v>0</v>
      </c>
      <c r="Q265" s="214">
        <v>0.00050000000000000001</v>
      </c>
      <c r="R265" s="214">
        <f>Q265*H265</f>
        <v>0.16136300000000001</v>
      </c>
      <c r="S265" s="214">
        <v>0</v>
      </c>
      <c r="T265" s="215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16" t="s">
        <v>269</v>
      </c>
      <c r="AT265" s="216" t="s">
        <v>266</v>
      </c>
      <c r="AU265" s="216" t="s">
        <v>82</v>
      </c>
      <c r="AY265" s="18" t="s">
        <v>133</v>
      </c>
      <c r="BE265" s="217">
        <f>IF(N265="základní",J265,0)</f>
        <v>0</v>
      </c>
      <c r="BF265" s="217">
        <f>IF(N265="snížená",J265,0)</f>
        <v>0</v>
      </c>
      <c r="BG265" s="217">
        <f>IF(N265="zákl. přenesená",J265,0)</f>
        <v>0</v>
      </c>
      <c r="BH265" s="217">
        <f>IF(N265="sníž. přenesená",J265,0)</f>
        <v>0</v>
      </c>
      <c r="BI265" s="217">
        <f>IF(N265="nulová",J265,0)</f>
        <v>0</v>
      </c>
      <c r="BJ265" s="18" t="s">
        <v>80</v>
      </c>
      <c r="BK265" s="217">
        <f>ROUND(I265*H265,2)</f>
        <v>0</v>
      </c>
      <c r="BL265" s="18" t="s">
        <v>153</v>
      </c>
      <c r="BM265" s="216" t="s">
        <v>346</v>
      </c>
    </row>
    <row r="266" s="13" customFormat="1">
      <c r="A266" s="13"/>
      <c r="B266" s="223"/>
      <c r="C266" s="224"/>
      <c r="D266" s="225" t="s">
        <v>145</v>
      </c>
      <c r="E266" s="224"/>
      <c r="F266" s="227" t="s">
        <v>347</v>
      </c>
      <c r="G266" s="224"/>
      <c r="H266" s="228">
        <v>322.726</v>
      </c>
      <c r="I266" s="229"/>
      <c r="J266" s="224"/>
      <c r="K266" s="224"/>
      <c r="L266" s="230"/>
      <c r="M266" s="231"/>
      <c r="N266" s="232"/>
      <c r="O266" s="232"/>
      <c r="P266" s="232"/>
      <c r="Q266" s="232"/>
      <c r="R266" s="232"/>
      <c r="S266" s="232"/>
      <c r="T266" s="23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4" t="s">
        <v>145</v>
      </c>
      <c r="AU266" s="234" t="s">
        <v>82</v>
      </c>
      <c r="AV266" s="13" t="s">
        <v>82</v>
      </c>
      <c r="AW266" s="13" t="s">
        <v>4</v>
      </c>
      <c r="AX266" s="13" t="s">
        <v>80</v>
      </c>
      <c r="AY266" s="234" t="s">
        <v>133</v>
      </c>
    </row>
    <row r="267" s="2" customFormat="1" ht="24.15" customHeight="1">
      <c r="A267" s="39"/>
      <c r="B267" s="40"/>
      <c r="C267" s="205" t="s">
        <v>348</v>
      </c>
      <c r="D267" s="205" t="s">
        <v>136</v>
      </c>
      <c r="E267" s="206" t="s">
        <v>349</v>
      </c>
      <c r="F267" s="207" t="s">
        <v>350</v>
      </c>
      <c r="G267" s="208" t="s">
        <v>218</v>
      </c>
      <c r="H267" s="209">
        <v>1.4810000000000001</v>
      </c>
      <c r="I267" s="210"/>
      <c r="J267" s="211">
        <f>ROUND(I267*H267,2)</f>
        <v>0</v>
      </c>
      <c r="K267" s="207" t="s">
        <v>140</v>
      </c>
      <c r="L267" s="45"/>
      <c r="M267" s="212" t="s">
        <v>19</v>
      </c>
      <c r="N267" s="213" t="s">
        <v>43</v>
      </c>
      <c r="O267" s="85"/>
      <c r="P267" s="214">
        <f>O267*H267</f>
        <v>0</v>
      </c>
      <c r="Q267" s="214">
        <v>0</v>
      </c>
      <c r="R267" s="214">
        <f>Q267*H267</f>
        <v>0</v>
      </c>
      <c r="S267" s="214">
        <v>0</v>
      </c>
      <c r="T267" s="215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16" t="s">
        <v>153</v>
      </c>
      <c r="AT267" s="216" t="s">
        <v>136</v>
      </c>
      <c r="AU267" s="216" t="s">
        <v>82</v>
      </c>
      <c r="AY267" s="18" t="s">
        <v>133</v>
      </c>
      <c r="BE267" s="217">
        <f>IF(N267="základní",J267,0)</f>
        <v>0</v>
      </c>
      <c r="BF267" s="217">
        <f>IF(N267="snížená",J267,0)</f>
        <v>0</v>
      </c>
      <c r="BG267" s="217">
        <f>IF(N267="zákl. přenesená",J267,0)</f>
        <v>0</v>
      </c>
      <c r="BH267" s="217">
        <f>IF(N267="sníž. přenesená",J267,0)</f>
        <v>0</v>
      </c>
      <c r="BI267" s="217">
        <f>IF(N267="nulová",J267,0)</f>
        <v>0</v>
      </c>
      <c r="BJ267" s="18" t="s">
        <v>80</v>
      </c>
      <c r="BK267" s="217">
        <f>ROUND(I267*H267,2)</f>
        <v>0</v>
      </c>
      <c r="BL267" s="18" t="s">
        <v>153</v>
      </c>
      <c r="BM267" s="216" t="s">
        <v>351</v>
      </c>
    </row>
    <row r="268" s="2" customFormat="1">
      <c r="A268" s="39"/>
      <c r="B268" s="40"/>
      <c r="C268" s="41"/>
      <c r="D268" s="218" t="s">
        <v>143</v>
      </c>
      <c r="E268" s="41"/>
      <c r="F268" s="219" t="s">
        <v>352</v>
      </c>
      <c r="G268" s="41"/>
      <c r="H268" s="41"/>
      <c r="I268" s="220"/>
      <c r="J268" s="41"/>
      <c r="K268" s="41"/>
      <c r="L268" s="45"/>
      <c r="M268" s="221"/>
      <c r="N268" s="222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143</v>
      </c>
      <c r="AU268" s="18" t="s">
        <v>82</v>
      </c>
    </row>
    <row r="269" s="2" customFormat="1" ht="24.15" customHeight="1">
      <c r="A269" s="39"/>
      <c r="B269" s="40"/>
      <c r="C269" s="205" t="s">
        <v>353</v>
      </c>
      <c r="D269" s="205" t="s">
        <v>136</v>
      </c>
      <c r="E269" s="206" t="s">
        <v>354</v>
      </c>
      <c r="F269" s="207" t="s">
        <v>355</v>
      </c>
      <c r="G269" s="208" t="s">
        <v>218</v>
      </c>
      <c r="H269" s="209">
        <v>1.4810000000000001</v>
      </c>
      <c r="I269" s="210"/>
      <c r="J269" s="211">
        <f>ROUND(I269*H269,2)</f>
        <v>0</v>
      </c>
      <c r="K269" s="207" t="s">
        <v>140</v>
      </c>
      <c r="L269" s="45"/>
      <c r="M269" s="212" t="s">
        <v>19</v>
      </c>
      <c r="N269" s="213" t="s">
        <v>43</v>
      </c>
      <c r="O269" s="85"/>
      <c r="P269" s="214">
        <f>O269*H269</f>
        <v>0</v>
      </c>
      <c r="Q269" s="214">
        <v>0</v>
      </c>
      <c r="R269" s="214">
        <f>Q269*H269</f>
        <v>0</v>
      </c>
      <c r="S269" s="214">
        <v>0</v>
      </c>
      <c r="T269" s="215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16" t="s">
        <v>153</v>
      </c>
      <c r="AT269" s="216" t="s">
        <v>136</v>
      </c>
      <c r="AU269" s="216" t="s">
        <v>82</v>
      </c>
      <c r="AY269" s="18" t="s">
        <v>133</v>
      </c>
      <c r="BE269" s="217">
        <f>IF(N269="základní",J269,0)</f>
        <v>0</v>
      </c>
      <c r="BF269" s="217">
        <f>IF(N269="snížená",J269,0)</f>
        <v>0</v>
      </c>
      <c r="BG269" s="217">
        <f>IF(N269="zákl. přenesená",J269,0)</f>
        <v>0</v>
      </c>
      <c r="BH269" s="217">
        <f>IF(N269="sníž. přenesená",J269,0)</f>
        <v>0</v>
      </c>
      <c r="BI269" s="217">
        <f>IF(N269="nulová",J269,0)</f>
        <v>0</v>
      </c>
      <c r="BJ269" s="18" t="s">
        <v>80</v>
      </c>
      <c r="BK269" s="217">
        <f>ROUND(I269*H269,2)</f>
        <v>0</v>
      </c>
      <c r="BL269" s="18" t="s">
        <v>153</v>
      </c>
      <c r="BM269" s="216" t="s">
        <v>356</v>
      </c>
    </row>
    <row r="270" s="2" customFormat="1">
      <c r="A270" s="39"/>
      <c r="B270" s="40"/>
      <c r="C270" s="41"/>
      <c r="D270" s="218" t="s">
        <v>143</v>
      </c>
      <c r="E270" s="41"/>
      <c r="F270" s="219" t="s">
        <v>357</v>
      </c>
      <c r="G270" s="41"/>
      <c r="H270" s="41"/>
      <c r="I270" s="220"/>
      <c r="J270" s="41"/>
      <c r="K270" s="41"/>
      <c r="L270" s="45"/>
      <c r="M270" s="221"/>
      <c r="N270" s="222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143</v>
      </c>
      <c r="AU270" s="18" t="s">
        <v>82</v>
      </c>
    </row>
    <row r="271" s="12" customFormat="1" ht="22.8" customHeight="1">
      <c r="A271" s="12"/>
      <c r="B271" s="189"/>
      <c r="C271" s="190"/>
      <c r="D271" s="191" t="s">
        <v>71</v>
      </c>
      <c r="E271" s="203" t="s">
        <v>358</v>
      </c>
      <c r="F271" s="203" t="s">
        <v>359</v>
      </c>
      <c r="G271" s="190"/>
      <c r="H271" s="190"/>
      <c r="I271" s="193"/>
      <c r="J271" s="204">
        <f>BK271</f>
        <v>0</v>
      </c>
      <c r="K271" s="190"/>
      <c r="L271" s="195"/>
      <c r="M271" s="196"/>
      <c r="N271" s="197"/>
      <c r="O271" s="197"/>
      <c r="P271" s="198">
        <f>SUM(P272:P274)</f>
        <v>0</v>
      </c>
      <c r="Q271" s="197"/>
      <c r="R271" s="198">
        <f>SUM(R272:R274)</f>
        <v>0.011299999999999999</v>
      </c>
      <c r="S271" s="197"/>
      <c r="T271" s="199">
        <f>SUM(T272:T274)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0" t="s">
        <v>82</v>
      </c>
      <c r="AT271" s="201" t="s">
        <v>71</v>
      </c>
      <c r="AU271" s="201" t="s">
        <v>80</v>
      </c>
      <c r="AY271" s="200" t="s">
        <v>133</v>
      </c>
      <c r="BK271" s="202">
        <f>SUM(BK272:BK274)</f>
        <v>0</v>
      </c>
    </row>
    <row r="272" s="2" customFormat="1" ht="24.15" customHeight="1">
      <c r="A272" s="39"/>
      <c r="B272" s="40"/>
      <c r="C272" s="205" t="s">
        <v>360</v>
      </c>
      <c r="D272" s="205" t="s">
        <v>136</v>
      </c>
      <c r="E272" s="206" t="s">
        <v>361</v>
      </c>
      <c r="F272" s="207" t="s">
        <v>362</v>
      </c>
      <c r="G272" s="208" t="s">
        <v>275</v>
      </c>
      <c r="H272" s="209">
        <v>5</v>
      </c>
      <c r="I272" s="210"/>
      <c r="J272" s="211">
        <f>ROUND(I272*H272,2)</f>
        <v>0</v>
      </c>
      <c r="K272" s="207" t="s">
        <v>140</v>
      </c>
      <c r="L272" s="45"/>
      <c r="M272" s="212" t="s">
        <v>19</v>
      </c>
      <c r="N272" s="213" t="s">
        <v>43</v>
      </c>
      <c r="O272" s="85"/>
      <c r="P272" s="214">
        <f>O272*H272</f>
        <v>0</v>
      </c>
      <c r="Q272" s="214">
        <v>0</v>
      </c>
      <c r="R272" s="214">
        <f>Q272*H272</f>
        <v>0</v>
      </c>
      <c r="S272" s="214">
        <v>0</v>
      </c>
      <c r="T272" s="215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6" t="s">
        <v>153</v>
      </c>
      <c r="AT272" s="216" t="s">
        <v>136</v>
      </c>
      <c r="AU272" s="216" t="s">
        <v>82</v>
      </c>
      <c r="AY272" s="18" t="s">
        <v>133</v>
      </c>
      <c r="BE272" s="217">
        <f>IF(N272="základní",J272,0)</f>
        <v>0</v>
      </c>
      <c r="BF272" s="217">
        <f>IF(N272="snížená",J272,0)</f>
        <v>0</v>
      </c>
      <c r="BG272" s="217">
        <f>IF(N272="zákl. přenesená",J272,0)</f>
        <v>0</v>
      </c>
      <c r="BH272" s="217">
        <f>IF(N272="sníž. přenesená",J272,0)</f>
        <v>0</v>
      </c>
      <c r="BI272" s="217">
        <f>IF(N272="nulová",J272,0)</f>
        <v>0</v>
      </c>
      <c r="BJ272" s="18" t="s">
        <v>80</v>
      </c>
      <c r="BK272" s="217">
        <f>ROUND(I272*H272,2)</f>
        <v>0</v>
      </c>
      <c r="BL272" s="18" t="s">
        <v>153</v>
      </c>
      <c r="BM272" s="216" t="s">
        <v>363</v>
      </c>
    </row>
    <row r="273" s="2" customFormat="1">
      <c r="A273" s="39"/>
      <c r="B273" s="40"/>
      <c r="C273" s="41"/>
      <c r="D273" s="218" t="s">
        <v>143</v>
      </c>
      <c r="E273" s="41"/>
      <c r="F273" s="219" t="s">
        <v>364</v>
      </c>
      <c r="G273" s="41"/>
      <c r="H273" s="41"/>
      <c r="I273" s="220"/>
      <c r="J273" s="41"/>
      <c r="K273" s="41"/>
      <c r="L273" s="45"/>
      <c r="M273" s="221"/>
      <c r="N273" s="222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143</v>
      </c>
      <c r="AU273" s="18" t="s">
        <v>82</v>
      </c>
    </row>
    <row r="274" s="2" customFormat="1" ht="16.5" customHeight="1">
      <c r="A274" s="39"/>
      <c r="B274" s="40"/>
      <c r="C274" s="257" t="s">
        <v>365</v>
      </c>
      <c r="D274" s="257" t="s">
        <v>266</v>
      </c>
      <c r="E274" s="258" t="s">
        <v>366</v>
      </c>
      <c r="F274" s="259" t="s">
        <v>367</v>
      </c>
      <c r="G274" s="260" t="s">
        <v>275</v>
      </c>
      <c r="H274" s="261">
        <v>5</v>
      </c>
      <c r="I274" s="262"/>
      <c r="J274" s="263">
        <f>ROUND(I274*H274,2)</f>
        <v>0</v>
      </c>
      <c r="K274" s="259" t="s">
        <v>140</v>
      </c>
      <c r="L274" s="264"/>
      <c r="M274" s="265" t="s">
        <v>19</v>
      </c>
      <c r="N274" s="266" t="s">
        <v>43</v>
      </c>
      <c r="O274" s="85"/>
      <c r="P274" s="214">
        <f>O274*H274</f>
        <v>0</v>
      </c>
      <c r="Q274" s="214">
        <v>0.0022599999999999999</v>
      </c>
      <c r="R274" s="214">
        <f>Q274*H274</f>
        <v>0.011299999999999999</v>
      </c>
      <c r="S274" s="214">
        <v>0</v>
      </c>
      <c r="T274" s="215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6" t="s">
        <v>269</v>
      </c>
      <c r="AT274" s="216" t="s">
        <v>266</v>
      </c>
      <c r="AU274" s="216" t="s">
        <v>82</v>
      </c>
      <c r="AY274" s="18" t="s">
        <v>133</v>
      </c>
      <c r="BE274" s="217">
        <f>IF(N274="základní",J274,0)</f>
        <v>0</v>
      </c>
      <c r="BF274" s="217">
        <f>IF(N274="snížená",J274,0)</f>
        <v>0</v>
      </c>
      <c r="BG274" s="217">
        <f>IF(N274="zákl. přenesená",J274,0)</f>
        <v>0</v>
      </c>
      <c r="BH274" s="217">
        <f>IF(N274="sníž. přenesená",J274,0)</f>
        <v>0</v>
      </c>
      <c r="BI274" s="217">
        <f>IF(N274="nulová",J274,0)</f>
        <v>0</v>
      </c>
      <c r="BJ274" s="18" t="s">
        <v>80</v>
      </c>
      <c r="BK274" s="217">
        <f>ROUND(I274*H274,2)</f>
        <v>0</v>
      </c>
      <c r="BL274" s="18" t="s">
        <v>153</v>
      </c>
      <c r="BM274" s="216" t="s">
        <v>368</v>
      </c>
    </row>
    <row r="275" s="12" customFormat="1" ht="22.8" customHeight="1">
      <c r="A275" s="12"/>
      <c r="B275" s="189"/>
      <c r="C275" s="190"/>
      <c r="D275" s="191" t="s">
        <v>71</v>
      </c>
      <c r="E275" s="203" t="s">
        <v>369</v>
      </c>
      <c r="F275" s="203" t="s">
        <v>370</v>
      </c>
      <c r="G275" s="190"/>
      <c r="H275" s="190"/>
      <c r="I275" s="193"/>
      <c r="J275" s="204">
        <f>BK275</f>
        <v>0</v>
      </c>
      <c r="K275" s="190"/>
      <c r="L275" s="195"/>
      <c r="M275" s="196"/>
      <c r="N275" s="197"/>
      <c r="O275" s="197"/>
      <c r="P275" s="198">
        <f>SUM(P276:P283)</f>
        <v>0</v>
      </c>
      <c r="Q275" s="197"/>
      <c r="R275" s="198">
        <f>SUM(R276:R283)</f>
        <v>0</v>
      </c>
      <c r="S275" s="197"/>
      <c r="T275" s="199">
        <f>SUM(T276:T283)</f>
        <v>0.045540000000000004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0" t="s">
        <v>82</v>
      </c>
      <c r="AT275" s="201" t="s">
        <v>71</v>
      </c>
      <c r="AU275" s="201" t="s">
        <v>80</v>
      </c>
      <c r="AY275" s="200" t="s">
        <v>133</v>
      </c>
      <c r="BK275" s="202">
        <f>SUM(BK276:BK283)</f>
        <v>0</v>
      </c>
    </row>
    <row r="276" s="2" customFormat="1" ht="24.15" customHeight="1">
      <c r="A276" s="39"/>
      <c r="B276" s="40"/>
      <c r="C276" s="205" t="s">
        <v>371</v>
      </c>
      <c r="D276" s="205" t="s">
        <v>136</v>
      </c>
      <c r="E276" s="206" t="s">
        <v>372</v>
      </c>
      <c r="F276" s="207" t="s">
        <v>373</v>
      </c>
      <c r="G276" s="208" t="s">
        <v>179</v>
      </c>
      <c r="H276" s="209">
        <v>91.849999999999994</v>
      </c>
      <c r="I276" s="210"/>
      <c r="J276" s="211">
        <f>ROUND(I276*H276,2)</f>
        <v>0</v>
      </c>
      <c r="K276" s="207" t="s">
        <v>140</v>
      </c>
      <c r="L276" s="45"/>
      <c r="M276" s="212" t="s">
        <v>19</v>
      </c>
      <c r="N276" s="213" t="s">
        <v>43</v>
      </c>
      <c r="O276" s="85"/>
      <c r="P276" s="214">
        <f>O276*H276</f>
        <v>0</v>
      </c>
      <c r="Q276" s="214">
        <v>0</v>
      </c>
      <c r="R276" s="214">
        <f>Q276*H276</f>
        <v>0</v>
      </c>
      <c r="S276" s="214">
        <v>0.00040000000000000002</v>
      </c>
      <c r="T276" s="215">
        <f>S276*H276</f>
        <v>0.036740000000000002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6" t="s">
        <v>153</v>
      </c>
      <c r="AT276" s="216" t="s">
        <v>136</v>
      </c>
      <c r="AU276" s="216" t="s">
        <v>82</v>
      </c>
      <c r="AY276" s="18" t="s">
        <v>133</v>
      </c>
      <c r="BE276" s="217">
        <f>IF(N276="základní",J276,0)</f>
        <v>0</v>
      </c>
      <c r="BF276" s="217">
        <f>IF(N276="snížená",J276,0)</f>
        <v>0</v>
      </c>
      <c r="BG276" s="217">
        <f>IF(N276="zákl. přenesená",J276,0)</f>
        <v>0</v>
      </c>
      <c r="BH276" s="217">
        <f>IF(N276="sníž. přenesená",J276,0)</f>
        <v>0</v>
      </c>
      <c r="BI276" s="217">
        <f>IF(N276="nulová",J276,0)</f>
        <v>0</v>
      </c>
      <c r="BJ276" s="18" t="s">
        <v>80</v>
      </c>
      <c r="BK276" s="217">
        <f>ROUND(I276*H276,2)</f>
        <v>0</v>
      </c>
      <c r="BL276" s="18" t="s">
        <v>153</v>
      </c>
      <c r="BM276" s="216" t="s">
        <v>374</v>
      </c>
    </row>
    <row r="277" s="2" customFormat="1">
      <c r="A277" s="39"/>
      <c r="B277" s="40"/>
      <c r="C277" s="41"/>
      <c r="D277" s="218" t="s">
        <v>143</v>
      </c>
      <c r="E277" s="41"/>
      <c r="F277" s="219" t="s">
        <v>375</v>
      </c>
      <c r="G277" s="41"/>
      <c r="H277" s="41"/>
      <c r="I277" s="220"/>
      <c r="J277" s="41"/>
      <c r="K277" s="41"/>
      <c r="L277" s="45"/>
      <c r="M277" s="221"/>
      <c r="N277" s="222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143</v>
      </c>
      <c r="AU277" s="18" t="s">
        <v>82</v>
      </c>
    </row>
    <row r="278" s="13" customFormat="1">
      <c r="A278" s="13"/>
      <c r="B278" s="223"/>
      <c r="C278" s="224"/>
      <c r="D278" s="225" t="s">
        <v>145</v>
      </c>
      <c r="E278" s="226" t="s">
        <v>19</v>
      </c>
      <c r="F278" s="227" t="s">
        <v>376</v>
      </c>
      <c r="G278" s="224"/>
      <c r="H278" s="228">
        <v>83.5</v>
      </c>
      <c r="I278" s="229"/>
      <c r="J278" s="224"/>
      <c r="K278" s="224"/>
      <c r="L278" s="230"/>
      <c r="M278" s="231"/>
      <c r="N278" s="232"/>
      <c r="O278" s="232"/>
      <c r="P278" s="232"/>
      <c r="Q278" s="232"/>
      <c r="R278" s="232"/>
      <c r="S278" s="232"/>
      <c r="T278" s="23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4" t="s">
        <v>145</v>
      </c>
      <c r="AU278" s="234" t="s">
        <v>82</v>
      </c>
      <c r="AV278" s="13" t="s">
        <v>82</v>
      </c>
      <c r="AW278" s="13" t="s">
        <v>33</v>
      </c>
      <c r="AX278" s="13" t="s">
        <v>80</v>
      </c>
      <c r="AY278" s="234" t="s">
        <v>133</v>
      </c>
    </row>
    <row r="279" s="13" customFormat="1">
      <c r="A279" s="13"/>
      <c r="B279" s="223"/>
      <c r="C279" s="224"/>
      <c r="D279" s="225" t="s">
        <v>145</v>
      </c>
      <c r="E279" s="224"/>
      <c r="F279" s="227" t="s">
        <v>377</v>
      </c>
      <c r="G279" s="224"/>
      <c r="H279" s="228">
        <v>91.849999999999994</v>
      </c>
      <c r="I279" s="229"/>
      <c r="J279" s="224"/>
      <c r="K279" s="224"/>
      <c r="L279" s="230"/>
      <c r="M279" s="231"/>
      <c r="N279" s="232"/>
      <c r="O279" s="232"/>
      <c r="P279" s="232"/>
      <c r="Q279" s="232"/>
      <c r="R279" s="232"/>
      <c r="S279" s="232"/>
      <c r="T279" s="23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4" t="s">
        <v>145</v>
      </c>
      <c r="AU279" s="234" t="s">
        <v>82</v>
      </c>
      <c r="AV279" s="13" t="s">
        <v>82</v>
      </c>
      <c r="AW279" s="13" t="s">
        <v>4</v>
      </c>
      <c r="AX279" s="13" t="s">
        <v>80</v>
      </c>
      <c r="AY279" s="234" t="s">
        <v>133</v>
      </c>
    </row>
    <row r="280" s="2" customFormat="1" ht="24.15" customHeight="1">
      <c r="A280" s="39"/>
      <c r="B280" s="40"/>
      <c r="C280" s="205" t="s">
        <v>378</v>
      </c>
      <c r="D280" s="205" t="s">
        <v>136</v>
      </c>
      <c r="E280" s="206" t="s">
        <v>379</v>
      </c>
      <c r="F280" s="207" t="s">
        <v>380</v>
      </c>
      <c r="G280" s="208" t="s">
        <v>179</v>
      </c>
      <c r="H280" s="209">
        <v>22</v>
      </c>
      <c r="I280" s="210"/>
      <c r="J280" s="211">
        <f>ROUND(I280*H280,2)</f>
        <v>0</v>
      </c>
      <c r="K280" s="207" t="s">
        <v>140</v>
      </c>
      <c r="L280" s="45"/>
      <c r="M280" s="212" t="s">
        <v>19</v>
      </c>
      <c r="N280" s="213" t="s">
        <v>43</v>
      </c>
      <c r="O280" s="85"/>
      <c r="P280" s="214">
        <f>O280*H280</f>
        <v>0</v>
      </c>
      <c r="Q280" s="214">
        <v>0</v>
      </c>
      <c r="R280" s="214">
        <f>Q280*H280</f>
        <v>0</v>
      </c>
      <c r="S280" s="214">
        <v>0.00040000000000000002</v>
      </c>
      <c r="T280" s="215">
        <f>S280*H280</f>
        <v>0.0088000000000000005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6" t="s">
        <v>153</v>
      </c>
      <c r="AT280" s="216" t="s">
        <v>136</v>
      </c>
      <c r="AU280" s="216" t="s">
        <v>82</v>
      </c>
      <c r="AY280" s="18" t="s">
        <v>133</v>
      </c>
      <c r="BE280" s="217">
        <f>IF(N280="základní",J280,0)</f>
        <v>0</v>
      </c>
      <c r="BF280" s="217">
        <f>IF(N280="snížená",J280,0)</f>
        <v>0</v>
      </c>
      <c r="BG280" s="217">
        <f>IF(N280="zákl. přenesená",J280,0)</f>
        <v>0</v>
      </c>
      <c r="BH280" s="217">
        <f>IF(N280="sníž. přenesená",J280,0)</f>
        <v>0</v>
      </c>
      <c r="BI280" s="217">
        <f>IF(N280="nulová",J280,0)</f>
        <v>0</v>
      </c>
      <c r="BJ280" s="18" t="s">
        <v>80</v>
      </c>
      <c r="BK280" s="217">
        <f>ROUND(I280*H280,2)</f>
        <v>0</v>
      </c>
      <c r="BL280" s="18" t="s">
        <v>153</v>
      </c>
      <c r="BM280" s="216" t="s">
        <v>381</v>
      </c>
    </row>
    <row r="281" s="2" customFormat="1">
      <c r="A281" s="39"/>
      <c r="B281" s="40"/>
      <c r="C281" s="41"/>
      <c r="D281" s="218" t="s">
        <v>143</v>
      </c>
      <c r="E281" s="41"/>
      <c r="F281" s="219" t="s">
        <v>382</v>
      </c>
      <c r="G281" s="41"/>
      <c r="H281" s="41"/>
      <c r="I281" s="220"/>
      <c r="J281" s="41"/>
      <c r="K281" s="41"/>
      <c r="L281" s="45"/>
      <c r="M281" s="221"/>
      <c r="N281" s="222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143</v>
      </c>
      <c r="AU281" s="18" t="s">
        <v>82</v>
      </c>
    </row>
    <row r="282" s="13" customFormat="1">
      <c r="A282" s="13"/>
      <c r="B282" s="223"/>
      <c r="C282" s="224"/>
      <c r="D282" s="225" t="s">
        <v>145</v>
      </c>
      <c r="E282" s="226" t="s">
        <v>19</v>
      </c>
      <c r="F282" s="227" t="s">
        <v>383</v>
      </c>
      <c r="G282" s="224"/>
      <c r="H282" s="228">
        <v>20</v>
      </c>
      <c r="I282" s="229"/>
      <c r="J282" s="224"/>
      <c r="K282" s="224"/>
      <c r="L282" s="230"/>
      <c r="M282" s="231"/>
      <c r="N282" s="232"/>
      <c r="O282" s="232"/>
      <c r="P282" s="232"/>
      <c r="Q282" s="232"/>
      <c r="R282" s="232"/>
      <c r="S282" s="232"/>
      <c r="T282" s="23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4" t="s">
        <v>145</v>
      </c>
      <c r="AU282" s="234" t="s">
        <v>82</v>
      </c>
      <c r="AV282" s="13" t="s">
        <v>82</v>
      </c>
      <c r="AW282" s="13" t="s">
        <v>33</v>
      </c>
      <c r="AX282" s="13" t="s">
        <v>80</v>
      </c>
      <c r="AY282" s="234" t="s">
        <v>133</v>
      </c>
    </row>
    <row r="283" s="13" customFormat="1">
      <c r="A283" s="13"/>
      <c r="B283" s="223"/>
      <c r="C283" s="224"/>
      <c r="D283" s="225" t="s">
        <v>145</v>
      </c>
      <c r="E283" s="224"/>
      <c r="F283" s="227" t="s">
        <v>384</v>
      </c>
      <c r="G283" s="224"/>
      <c r="H283" s="228">
        <v>22</v>
      </c>
      <c r="I283" s="229"/>
      <c r="J283" s="224"/>
      <c r="K283" s="224"/>
      <c r="L283" s="230"/>
      <c r="M283" s="231"/>
      <c r="N283" s="232"/>
      <c r="O283" s="232"/>
      <c r="P283" s="232"/>
      <c r="Q283" s="232"/>
      <c r="R283" s="232"/>
      <c r="S283" s="232"/>
      <c r="T283" s="23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4" t="s">
        <v>145</v>
      </c>
      <c r="AU283" s="234" t="s">
        <v>82</v>
      </c>
      <c r="AV283" s="13" t="s">
        <v>82</v>
      </c>
      <c r="AW283" s="13" t="s">
        <v>4</v>
      </c>
      <c r="AX283" s="13" t="s">
        <v>80</v>
      </c>
      <c r="AY283" s="234" t="s">
        <v>133</v>
      </c>
    </row>
    <row r="284" s="12" customFormat="1" ht="22.8" customHeight="1">
      <c r="A284" s="12"/>
      <c r="B284" s="189"/>
      <c r="C284" s="190"/>
      <c r="D284" s="191" t="s">
        <v>71</v>
      </c>
      <c r="E284" s="203" t="s">
        <v>385</v>
      </c>
      <c r="F284" s="203" t="s">
        <v>386</v>
      </c>
      <c r="G284" s="190"/>
      <c r="H284" s="190"/>
      <c r="I284" s="193"/>
      <c r="J284" s="204">
        <f>BK284</f>
        <v>0</v>
      </c>
      <c r="K284" s="190"/>
      <c r="L284" s="195"/>
      <c r="M284" s="196"/>
      <c r="N284" s="197"/>
      <c r="O284" s="197"/>
      <c r="P284" s="198">
        <f>SUM(P285:P287)</f>
        <v>0</v>
      </c>
      <c r="Q284" s="197"/>
      <c r="R284" s="198">
        <f>SUM(R285:R287)</f>
        <v>0</v>
      </c>
      <c r="S284" s="197"/>
      <c r="T284" s="199">
        <f>SUM(T285:T287)</f>
        <v>0.016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00" t="s">
        <v>82</v>
      </c>
      <c r="AT284" s="201" t="s">
        <v>71</v>
      </c>
      <c r="AU284" s="201" t="s">
        <v>80</v>
      </c>
      <c r="AY284" s="200" t="s">
        <v>133</v>
      </c>
      <c r="BK284" s="202">
        <f>SUM(BK285:BK287)</f>
        <v>0</v>
      </c>
    </row>
    <row r="285" s="2" customFormat="1" ht="16.5" customHeight="1">
      <c r="A285" s="39"/>
      <c r="B285" s="40"/>
      <c r="C285" s="205" t="s">
        <v>387</v>
      </c>
      <c r="D285" s="205" t="s">
        <v>136</v>
      </c>
      <c r="E285" s="206" t="s">
        <v>388</v>
      </c>
      <c r="F285" s="207" t="s">
        <v>389</v>
      </c>
      <c r="G285" s="208" t="s">
        <v>275</v>
      </c>
      <c r="H285" s="209">
        <v>1</v>
      </c>
      <c r="I285" s="210"/>
      <c r="J285" s="211">
        <f>ROUND(I285*H285,2)</f>
        <v>0</v>
      </c>
      <c r="K285" s="207" t="s">
        <v>140</v>
      </c>
      <c r="L285" s="45"/>
      <c r="M285" s="212" t="s">
        <v>19</v>
      </c>
      <c r="N285" s="213" t="s">
        <v>43</v>
      </c>
      <c r="O285" s="85"/>
      <c r="P285" s="214">
        <f>O285*H285</f>
        <v>0</v>
      </c>
      <c r="Q285" s="214">
        <v>0</v>
      </c>
      <c r="R285" s="214">
        <f>Q285*H285</f>
        <v>0</v>
      </c>
      <c r="S285" s="214">
        <v>0.016</v>
      </c>
      <c r="T285" s="215">
        <f>S285*H285</f>
        <v>0.016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16" t="s">
        <v>153</v>
      </c>
      <c r="AT285" s="216" t="s">
        <v>136</v>
      </c>
      <c r="AU285" s="216" t="s">
        <v>82</v>
      </c>
      <c r="AY285" s="18" t="s">
        <v>133</v>
      </c>
      <c r="BE285" s="217">
        <f>IF(N285="základní",J285,0)</f>
        <v>0</v>
      </c>
      <c r="BF285" s="217">
        <f>IF(N285="snížená",J285,0)</f>
        <v>0</v>
      </c>
      <c r="BG285" s="217">
        <f>IF(N285="zákl. přenesená",J285,0)</f>
        <v>0</v>
      </c>
      <c r="BH285" s="217">
        <f>IF(N285="sníž. přenesená",J285,0)</f>
        <v>0</v>
      </c>
      <c r="BI285" s="217">
        <f>IF(N285="nulová",J285,0)</f>
        <v>0</v>
      </c>
      <c r="BJ285" s="18" t="s">
        <v>80</v>
      </c>
      <c r="BK285" s="217">
        <f>ROUND(I285*H285,2)</f>
        <v>0</v>
      </c>
      <c r="BL285" s="18" t="s">
        <v>153</v>
      </c>
      <c r="BM285" s="216" t="s">
        <v>390</v>
      </c>
    </row>
    <row r="286" s="2" customFormat="1">
      <c r="A286" s="39"/>
      <c r="B286" s="40"/>
      <c r="C286" s="41"/>
      <c r="D286" s="218" t="s">
        <v>143</v>
      </c>
      <c r="E286" s="41"/>
      <c r="F286" s="219" t="s">
        <v>391</v>
      </c>
      <c r="G286" s="41"/>
      <c r="H286" s="41"/>
      <c r="I286" s="220"/>
      <c r="J286" s="41"/>
      <c r="K286" s="41"/>
      <c r="L286" s="45"/>
      <c r="M286" s="221"/>
      <c r="N286" s="222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143</v>
      </c>
      <c r="AU286" s="18" t="s">
        <v>82</v>
      </c>
    </row>
    <row r="287" s="13" customFormat="1">
      <c r="A287" s="13"/>
      <c r="B287" s="223"/>
      <c r="C287" s="224"/>
      <c r="D287" s="225" t="s">
        <v>145</v>
      </c>
      <c r="E287" s="226" t="s">
        <v>19</v>
      </c>
      <c r="F287" s="227" t="s">
        <v>80</v>
      </c>
      <c r="G287" s="224"/>
      <c r="H287" s="228">
        <v>1</v>
      </c>
      <c r="I287" s="229"/>
      <c r="J287" s="224"/>
      <c r="K287" s="224"/>
      <c r="L287" s="230"/>
      <c r="M287" s="231"/>
      <c r="N287" s="232"/>
      <c r="O287" s="232"/>
      <c r="P287" s="232"/>
      <c r="Q287" s="232"/>
      <c r="R287" s="232"/>
      <c r="S287" s="232"/>
      <c r="T287" s="23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4" t="s">
        <v>145</v>
      </c>
      <c r="AU287" s="234" t="s">
        <v>82</v>
      </c>
      <c r="AV287" s="13" t="s">
        <v>82</v>
      </c>
      <c r="AW287" s="13" t="s">
        <v>33</v>
      </c>
      <c r="AX287" s="13" t="s">
        <v>80</v>
      </c>
      <c r="AY287" s="234" t="s">
        <v>133</v>
      </c>
    </row>
    <row r="288" s="12" customFormat="1" ht="22.8" customHeight="1">
      <c r="A288" s="12"/>
      <c r="B288" s="189"/>
      <c r="C288" s="190"/>
      <c r="D288" s="191" t="s">
        <v>71</v>
      </c>
      <c r="E288" s="203" t="s">
        <v>392</v>
      </c>
      <c r="F288" s="203" t="s">
        <v>393</v>
      </c>
      <c r="G288" s="190"/>
      <c r="H288" s="190"/>
      <c r="I288" s="193"/>
      <c r="J288" s="204">
        <f>BK288</f>
        <v>0</v>
      </c>
      <c r="K288" s="190"/>
      <c r="L288" s="195"/>
      <c r="M288" s="196"/>
      <c r="N288" s="197"/>
      <c r="O288" s="197"/>
      <c r="P288" s="198">
        <f>SUM(P289:P323)</f>
        <v>0</v>
      </c>
      <c r="Q288" s="197"/>
      <c r="R288" s="198">
        <f>SUM(R289:R323)</f>
        <v>4.6119261399999996</v>
      </c>
      <c r="S288" s="197"/>
      <c r="T288" s="199">
        <f>SUM(T289:T323)</f>
        <v>3.7980749999999999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0" t="s">
        <v>82</v>
      </c>
      <c r="AT288" s="201" t="s">
        <v>71</v>
      </c>
      <c r="AU288" s="201" t="s">
        <v>80</v>
      </c>
      <c r="AY288" s="200" t="s">
        <v>133</v>
      </c>
      <c r="BK288" s="202">
        <f>SUM(BK289:BK323)</f>
        <v>0</v>
      </c>
    </row>
    <row r="289" s="2" customFormat="1" ht="24.15" customHeight="1">
      <c r="A289" s="39"/>
      <c r="B289" s="40"/>
      <c r="C289" s="205" t="s">
        <v>394</v>
      </c>
      <c r="D289" s="205" t="s">
        <v>136</v>
      </c>
      <c r="E289" s="206" t="s">
        <v>395</v>
      </c>
      <c r="F289" s="207" t="s">
        <v>396</v>
      </c>
      <c r="G289" s="208" t="s">
        <v>397</v>
      </c>
      <c r="H289" s="209">
        <v>1.73</v>
      </c>
      <c r="I289" s="210"/>
      <c r="J289" s="211">
        <f>ROUND(I289*H289,2)</f>
        <v>0</v>
      </c>
      <c r="K289" s="207" t="s">
        <v>140</v>
      </c>
      <c r="L289" s="45"/>
      <c r="M289" s="212" t="s">
        <v>19</v>
      </c>
      <c r="N289" s="213" t="s">
        <v>43</v>
      </c>
      <c r="O289" s="85"/>
      <c r="P289" s="214">
        <f>O289*H289</f>
        <v>0</v>
      </c>
      <c r="Q289" s="214">
        <v>0.00189</v>
      </c>
      <c r="R289" s="214">
        <f>Q289*H289</f>
        <v>0.0032697</v>
      </c>
      <c r="S289" s="214">
        <v>0</v>
      </c>
      <c r="T289" s="215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16" t="s">
        <v>153</v>
      </c>
      <c r="AT289" s="216" t="s">
        <v>136</v>
      </c>
      <c r="AU289" s="216" t="s">
        <v>82</v>
      </c>
      <c r="AY289" s="18" t="s">
        <v>133</v>
      </c>
      <c r="BE289" s="217">
        <f>IF(N289="základní",J289,0)</f>
        <v>0</v>
      </c>
      <c r="BF289" s="217">
        <f>IF(N289="snížená",J289,0)</f>
        <v>0</v>
      </c>
      <c r="BG289" s="217">
        <f>IF(N289="zákl. přenesená",J289,0)</f>
        <v>0</v>
      </c>
      <c r="BH289" s="217">
        <f>IF(N289="sníž. přenesená",J289,0)</f>
        <v>0</v>
      </c>
      <c r="BI289" s="217">
        <f>IF(N289="nulová",J289,0)</f>
        <v>0</v>
      </c>
      <c r="BJ289" s="18" t="s">
        <v>80</v>
      </c>
      <c r="BK289" s="217">
        <f>ROUND(I289*H289,2)</f>
        <v>0</v>
      </c>
      <c r="BL289" s="18" t="s">
        <v>153</v>
      </c>
      <c r="BM289" s="216" t="s">
        <v>398</v>
      </c>
    </row>
    <row r="290" s="2" customFormat="1">
      <c r="A290" s="39"/>
      <c r="B290" s="40"/>
      <c r="C290" s="41"/>
      <c r="D290" s="218" t="s">
        <v>143</v>
      </c>
      <c r="E290" s="41"/>
      <c r="F290" s="219" t="s">
        <v>399</v>
      </c>
      <c r="G290" s="41"/>
      <c r="H290" s="41"/>
      <c r="I290" s="220"/>
      <c r="J290" s="41"/>
      <c r="K290" s="41"/>
      <c r="L290" s="45"/>
      <c r="M290" s="221"/>
      <c r="N290" s="222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143</v>
      </c>
      <c r="AU290" s="18" t="s">
        <v>82</v>
      </c>
    </row>
    <row r="291" s="13" customFormat="1">
      <c r="A291" s="13"/>
      <c r="B291" s="223"/>
      <c r="C291" s="224"/>
      <c r="D291" s="225" t="s">
        <v>145</v>
      </c>
      <c r="E291" s="226" t="s">
        <v>19</v>
      </c>
      <c r="F291" s="227" t="s">
        <v>400</v>
      </c>
      <c r="G291" s="224"/>
      <c r="H291" s="228">
        <v>1.73</v>
      </c>
      <c r="I291" s="229"/>
      <c r="J291" s="224"/>
      <c r="K291" s="224"/>
      <c r="L291" s="230"/>
      <c r="M291" s="231"/>
      <c r="N291" s="232"/>
      <c r="O291" s="232"/>
      <c r="P291" s="232"/>
      <c r="Q291" s="232"/>
      <c r="R291" s="232"/>
      <c r="S291" s="232"/>
      <c r="T291" s="23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4" t="s">
        <v>145</v>
      </c>
      <c r="AU291" s="234" t="s">
        <v>82</v>
      </c>
      <c r="AV291" s="13" t="s">
        <v>82</v>
      </c>
      <c r="AW291" s="13" t="s">
        <v>33</v>
      </c>
      <c r="AX291" s="13" t="s">
        <v>80</v>
      </c>
      <c r="AY291" s="234" t="s">
        <v>133</v>
      </c>
    </row>
    <row r="292" s="2" customFormat="1" ht="24.15" customHeight="1">
      <c r="A292" s="39"/>
      <c r="B292" s="40"/>
      <c r="C292" s="205" t="s">
        <v>401</v>
      </c>
      <c r="D292" s="205" t="s">
        <v>136</v>
      </c>
      <c r="E292" s="206" t="s">
        <v>402</v>
      </c>
      <c r="F292" s="207" t="s">
        <v>403</v>
      </c>
      <c r="G292" s="208" t="s">
        <v>139</v>
      </c>
      <c r="H292" s="209">
        <v>205.328</v>
      </c>
      <c r="I292" s="210"/>
      <c r="J292" s="211">
        <f>ROUND(I292*H292,2)</f>
        <v>0</v>
      </c>
      <c r="K292" s="207" t="s">
        <v>140</v>
      </c>
      <c r="L292" s="45"/>
      <c r="M292" s="212" t="s">
        <v>19</v>
      </c>
      <c r="N292" s="213" t="s">
        <v>43</v>
      </c>
      <c r="O292" s="85"/>
      <c r="P292" s="214">
        <f>O292*H292</f>
        <v>0</v>
      </c>
      <c r="Q292" s="214">
        <v>0.01423</v>
      </c>
      <c r="R292" s="214">
        <f>Q292*H292</f>
        <v>2.9218174399999999</v>
      </c>
      <c r="S292" s="214">
        <v>0</v>
      </c>
      <c r="T292" s="215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16" t="s">
        <v>141</v>
      </c>
      <c r="AT292" s="216" t="s">
        <v>136</v>
      </c>
      <c r="AU292" s="216" t="s">
        <v>82</v>
      </c>
      <c r="AY292" s="18" t="s">
        <v>133</v>
      </c>
      <c r="BE292" s="217">
        <f>IF(N292="základní",J292,0)</f>
        <v>0</v>
      </c>
      <c r="BF292" s="217">
        <f>IF(N292="snížená",J292,0)</f>
        <v>0</v>
      </c>
      <c r="BG292" s="217">
        <f>IF(N292="zákl. přenesená",J292,0)</f>
        <v>0</v>
      </c>
      <c r="BH292" s="217">
        <f>IF(N292="sníž. přenesená",J292,0)</f>
        <v>0</v>
      </c>
      <c r="BI292" s="217">
        <f>IF(N292="nulová",J292,0)</f>
        <v>0</v>
      </c>
      <c r="BJ292" s="18" t="s">
        <v>80</v>
      </c>
      <c r="BK292" s="217">
        <f>ROUND(I292*H292,2)</f>
        <v>0</v>
      </c>
      <c r="BL292" s="18" t="s">
        <v>141</v>
      </c>
      <c r="BM292" s="216" t="s">
        <v>404</v>
      </c>
    </row>
    <row r="293" s="2" customFormat="1">
      <c r="A293" s="39"/>
      <c r="B293" s="40"/>
      <c r="C293" s="41"/>
      <c r="D293" s="218" t="s">
        <v>143</v>
      </c>
      <c r="E293" s="41"/>
      <c r="F293" s="219" t="s">
        <v>405</v>
      </c>
      <c r="G293" s="41"/>
      <c r="H293" s="41"/>
      <c r="I293" s="220"/>
      <c r="J293" s="41"/>
      <c r="K293" s="41"/>
      <c r="L293" s="45"/>
      <c r="M293" s="221"/>
      <c r="N293" s="222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143</v>
      </c>
      <c r="AU293" s="18" t="s">
        <v>82</v>
      </c>
    </row>
    <row r="294" s="13" customFormat="1">
      <c r="A294" s="13"/>
      <c r="B294" s="223"/>
      <c r="C294" s="224"/>
      <c r="D294" s="225" t="s">
        <v>145</v>
      </c>
      <c r="E294" s="226" t="s">
        <v>19</v>
      </c>
      <c r="F294" s="227" t="s">
        <v>198</v>
      </c>
      <c r="G294" s="224"/>
      <c r="H294" s="228">
        <v>195.55000000000001</v>
      </c>
      <c r="I294" s="229"/>
      <c r="J294" s="224"/>
      <c r="K294" s="224"/>
      <c r="L294" s="230"/>
      <c r="M294" s="231"/>
      <c r="N294" s="232"/>
      <c r="O294" s="232"/>
      <c r="P294" s="232"/>
      <c r="Q294" s="232"/>
      <c r="R294" s="232"/>
      <c r="S294" s="232"/>
      <c r="T294" s="23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4" t="s">
        <v>145</v>
      </c>
      <c r="AU294" s="234" t="s">
        <v>82</v>
      </c>
      <c r="AV294" s="13" t="s">
        <v>82</v>
      </c>
      <c r="AW294" s="13" t="s">
        <v>33</v>
      </c>
      <c r="AX294" s="13" t="s">
        <v>80</v>
      </c>
      <c r="AY294" s="234" t="s">
        <v>133</v>
      </c>
    </row>
    <row r="295" s="13" customFormat="1">
      <c r="A295" s="13"/>
      <c r="B295" s="223"/>
      <c r="C295" s="224"/>
      <c r="D295" s="225" t="s">
        <v>145</v>
      </c>
      <c r="E295" s="224"/>
      <c r="F295" s="227" t="s">
        <v>406</v>
      </c>
      <c r="G295" s="224"/>
      <c r="H295" s="228">
        <v>205.328</v>
      </c>
      <c r="I295" s="229"/>
      <c r="J295" s="224"/>
      <c r="K295" s="224"/>
      <c r="L295" s="230"/>
      <c r="M295" s="231"/>
      <c r="N295" s="232"/>
      <c r="O295" s="232"/>
      <c r="P295" s="232"/>
      <c r="Q295" s="232"/>
      <c r="R295" s="232"/>
      <c r="S295" s="232"/>
      <c r="T295" s="23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4" t="s">
        <v>145</v>
      </c>
      <c r="AU295" s="234" t="s">
        <v>82</v>
      </c>
      <c r="AV295" s="13" t="s">
        <v>82</v>
      </c>
      <c r="AW295" s="13" t="s">
        <v>4</v>
      </c>
      <c r="AX295" s="13" t="s">
        <v>80</v>
      </c>
      <c r="AY295" s="234" t="s">
        <v>133</v>
      </c>
    </row>
    <row r="296" s="2" customFormat="1" ht="24.15" customHeight="1">
      <c r="A296" s="39"/>
      <c r="B296" s="40"/>
      <c r="C296" s="205" t="s">
        <v>407</v>
      </c>
      <c r="D296" s="205" t="s">
        <v>136</v>
      </c>
      <c r="E296" s="206" t="s">
        <v>408</v>
      </c>
      <c r="F296" s="207" t="s">
        <v>409</v>
      </c>
      <c r="G296" s="208" t="s">
        <v>139</v>
      </c>
      <c r="H296" s="209">
        <v>54.5</v>
      </c>
      <c r="I296" s="210"/>
      <c r="J296" s="211">
        <f>ROUND(I296*H296,2)</f>
        <v>0</v>
      </c>
      <c r="K296" s="207" t="s">
        <v>19</v>
      </c>
      <c r="L296" s="45"/>
      <c r="M296" s="212" t="s">
        <v>19</v>
      </c>
      <c r="N296" s="213" t="s">
        <v>43</v>
      </c>
      <c r="O296" s="85"/>
      <c r="P296" s="214">
        <f>O296*H296</f>
        <v>0</v>
      </c>
      <c r="Q296" s="214">
        <v>0.01434</v>
      </c>
      <c r="R296" s="214">
        <f>Q296*H296</f>
        <v>0.78153000000000006</v>
      </c>
      <c r="S296" s="214">
        <v>0</v>
      </c>
      <c r="T296" s="215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16" t="s">
        <v>153</v>
      </c>
      <c r="AT296" s="216" t="s">
        <v>136</v>
      </c>
      <c r="AU296" s="216" t="s">
        <v>82</v>
      </c>
      <c r="AY296" s="18" t="s">
        <v>133</v>
      </c>
      <c r="BE296" s="217">
        <f>IF(N296="základní",J296,0)</f>
        <v>0</v>
      </c>
      <c r="BF296" s="217">
        <f>IF(N296="snížená",J296,0)</f>
        <v>0</v>
      </c>
      <c r="BG296" s="217">
        <f>IF(N296="zákl. přenesená",J296,0)</f>
        <v>0</v>
      </c>
      <c r="BH296" s="217">
        <f>IF(N296="sníž. přenesená",J296,0)</f>
        <v>0</v>
      </c>
      <c r="BI296" s="217">
        <f>IF(N296="nulová",J296,0)</f>
        <v>0</v>
      </c>
      <c r="BJ296" s="18" t="s">
        <v>80</v>
      </c>
      <c r="BK296" s="217">
        <f>ROUND(I296*H296,2)</f>
        <v>0</v>
      </c>
      <c r="BL296" s="18" t="s">
        <v>153</v>
      </c>
      <c r="BM296" s="216" t="s">
        <v>410</v>
      </c>
    </row>
    <row r="297" s="13" customFormat="1">
      <c r="A297" s="13"/>
      <c r="B297" s="223"/>
      <c r="C297" s="224"/>
      <c r="D297" s="225" t="s">
        <v>145</v>
      </c>
      <c r="E297" s="226" t="s">
        <v>19</v>
      </c>
      <c r="F297" s="227" t="s">
        <v>263</v>
      </c>
      <c r="G297" s="224"/>
      <c r="H297" s="228">
        <v>54.5</v>
      </c>
      <c r="I297" s="229"/>
      <c r="J297" s="224"/>
      <c r="K297" s="224"/>
      <c r="L297" s="230"/>
      <c r="M297" s="231"/>
      <c r="N297" s="232"/>
      <c r="O297" s="232"/>
      <c r="P297" s="232"/>
      <c r="Q297" s="232"/>
      <c r="R297" s="232"/>
      <c r="S297" s="232"/>
      <c r="T297" s="23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4" t="s">
        <v>145</v>
      </c>
      <c r="AU297" s="234" t="s">
        <v>82</v>
      </c>
      <c r="AV297" s="13" t="s">
        <v>82</v>
      </c>
      <c r="AW297" s="13" t="s">
        <v>33</v>
      </c>
      <c r="AX297" s="13" t="s">
        <v>80</v>
      </c>
      <c r="AY297" s="234" t="s">
        <v>133</v>
      </c>
    </row>
    <row r="298" s="2" customFormat="1" ht="24.15" customHeight="1">
      <c r="A298" s="39"/>
      <c r="B298" s="40"/>
      <c r="C298" s="205" t="s">
        <v>411</v>
      </c>
      <c r="D298" s="205" t="s">
        <v>136</v>
      </c>
      <c r="E298" s="206" t="s">
        <v>412</v>
      </c>
      <c r="F298" s="207" t="s">
        <v>413</v>
      </c>
      <c r="G298" s="208" t="s">
        <v>139</v>
      </c>
      <c r="H298" s="209">
        <v>57.655000000000001</v>
      </c>
      <c r="I298" s="210"/>
      <c r="J298" s="211">
        <f>ROUND(I298*H298,2)</f>
        <v>0</v>
      </c>
      <c r="K298" s="207" t="s">
        <v>140</v>
      </c>
      <c r="L298" s="45"/>
      <c r="M298" s="212" t="s">
        <v>19</v>
      </c>
      <c r="N298" s="213" t="s">
        <v>43</v>
      </c>
      <c r="O298" s="85"/>
      <c r="P298" s="214">
        <f>O298*H298</f>
        <v>0</v>
      </c>
      <c r="Q298" s="214">
        <v>0</v>
      </c>
      <c r="R298" s="214">
        <f>Q298*H298</f>
        <v>0</v>
      </c>
      <c r="S298" s="214">
        <v>0</v>
      </c>
      <c r="T298" s="215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16" t="s">
        <v>153</v>
      </c>
      <c r="AT298" s="216" t="s">
        <v>136</v>
      </c>
      <c r="AU298" s="216" t="s">
        <v>82</v>
      </c>
      <c r="AY298" s="18" t="s">
        <v>133</v>
      </c>
      <c r="BE298" s="217">
        <f>IF(N298="základní",J298,0)</f>
        <v>0</v>
      </c>
      <c r="BF298" s="217">
        <f>IF(N298="snížená",J298,0)</f>
        <v>0</v>
      </c>
      <c r="BG298" s="217">
        <f>IF(N298="zákl. přenesená",J298,0)</f>
        <v>0</v>
      </c>
      <c r="BH298" s="217">
        <f>IF(N298="sníž. přenesená",J298,0)</f>
        <v>0</v>
      </c>
      <c r="BI298" s="217">
        <f>IF(N298="nulová",J298,0)</f>
        <v>0</v>
      </c>
      <c r="BJ298" s="18" t="s">
        <v>80</v>
      </c>
      <c r="BK298" s="217">
        <f>ROUND(I298*H298,2)</f>
        <v>0</v>
      </c>
      <c r="BL298" s="18" t="s">
        <v>153</v>
      </c>
      <c r="BM298" s="216" t="s">
        <v>414</v>
      </c>
    </row>
    <row r="299" s="2" customFormat="1">
      <c r="A299" s="39"/>
      <c r="B299" s="40"/>
      <c r="C299" s="41"/>
      <c r="D299" s="218" t="s">
        <v>143</v>
      </c>
      <c r="E299" s="41"/>
      <c r="F299" s="219" t="s">
        <v>415</v>
      </c>
      <c r="G299" s="41"/>
      <c r="H299" s="41"/>
      <c r="I299" s="220"/>
      <c r="J299" s="41"/>
      <c r="K299" s="41"/>
      <c r="L299" s="45"/>
      <c r="M299" s="221"/>
      <c r="N299" s="222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143</v>
      </c>
      <c r="AU299" s="18" t="s">
        <v>82</v>
      </c>
    </row>
    <row r="300" s="13" customFormat="1">
      <c r="A300" s="13"/>
      <c r="B300" s="223"/>
      <c r="C300" s="224"/>
      <c r="D300" s="225" t="s">
        <v>145</v>
      </c>
      <c r="E300" s="226" t="s">
        <v>19</v>
      </c>
      <c r="F300" s="227" t="s">
        <v>416</v>
      </c>
      <c r="G300" s="224"/>
      <c r="H300" s="228">
        <v>15.050000000000001</v>
      </c>
      <c r="I300" s="229"/>
      <c r="J300" s="224"/>
      <c r="K300" s="224"/>
      <c r="L300" s="230"/>
      <c r="M300" s="231"/>
      <c r="N300" s="232"/>
      <c r="O300" s="232"/>
      <c r="P300" s="232"/>
      <c r="Q300" s="232"/>
      <c r="R300" s="232"/>
      <c r="S300" s="232"/>
      <c r="T300" s="23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4" t="s">
        <v>145</v>
      </c>
      <c r="AU300" s="234" t="s">
        <v>82</v>
      </c>
      <c r="AV300" s="13" t="s">
        <v>82</v>
      </c>
      <c r="AW300" s="13" t="s">
        <v>33</v>
      </c>
      <c r="AX300" s="13" t="s">
        <v>72</v>
      </c>
      <c r="AY300" s="234" t="s">
        <v>133</v>
      </c>
    </row>
    <row r="301" s="13" customFormat="1">
      <c r="A301" s="13"/>
      <c r="B301" s="223"/>
      <c r="C301" s="224"/>
      <c r="D301" s="225" t="s">
        <v>145</v>
      </c>
      <c r="E301" s="226" t="s">
        <v>19</v>
      </c>
      <c r="F301" s="227" t="s">
        <v>417</v>
      </c>
      <c r="G301" s="224"/>
      <c r="H301" s="228">
        <v>16.530000000000001</v>
      </c>
      <c r="I301" s="229"/>
      <c r="J301" s="224"/>
      <c r="K301" s="224"/>
      <c r="L301" s="230"/>
      <c r="M301" s="231"/>
      <c r="N301" s="232"/>
      <c r="O301" s="232"/>
      <c r="P301" s="232"/>
      <c r="Q301" s="232"/>
      <c r="R301" s="232"/>
      <c r="S301" s="232"/>
      <c r="T301" s="23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4" t="s">
        <v>145</v>
      </c>
      <c r="AU301" s="234" t="s">
        <v>82</v>
      </c>
      <c r="AV301" s="13" t="s">
        <v>82</v>
      </c>
      <c r="AW301" s="13" t="s">
        <v>33</v>
      </c>
      <c r="AX301" s="13" t="s">
        <v>72</v>
      </c>
      <c r="AY301" s="234" t="s">
        <v>133</v>
      </c>
    </row>
    <row r="302" s="13" customFormat="1">
      <c r="A302" s="13"/>
      <c r="B302" s="223"/>
      <c r="C302" s="224"/>
      <c r="D302" s="225" t="s">
        <v>145</v>
      </c>
      <c r="E302" s="226" t="s">
        <v>19</v>
      </c>
      <c r="F302" s="227" t="s">
        <v>418</v>
      </c>
      <c r="G302" s="224"/>
      <c r="H302" s="228">
        <v>14.625</v>
      </c>
      <c r="I302" s="229"/>
      <c r="J302" s="224"/>
      <c r="K302" s="224"/>
      <c r="L302" s="230"/>
      <c r="M302" s="231"/>
      <c r="N302" s="232"/>
      <c r="O302" s="232"/>
      <c r="P302" s="232"/>
      <c r="Q302" s="232"/>
      <c r="R302" s="232"/>
      <c r="S302" s="232"/>
      <c r="T302" s="23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4" t="s">
        <v>145</v>
      </c>
      <c r="AU302" s="234" t="s">
        <v>82</v>
      </c>
      <c r="AV302" s="13" t="s">
        <v>82</v>
      </c>
      <c r="AW302" s="13" t="s">
        <v>33</v>
      </c>
      <c r="AX302" s="13" t="s">
        <v>72</v>
      </c>
      <c r="AY302" s="234" t="s">
        <v>133</v>
      </c>
    </row>
    <row r="303" s="13" customFormat="1">
      <c r="A303" s="13"/>
      <c r="B303" s="223"/>
      <c r="C303" s="224"/>
      <c r="D303" s="225" t="s">
        <v>145</v>
      </c>
      <c r="E303" s="226" t="s">
        <v>19</v>
      </c>
      <c r="F303" s="227" t="s">
        <v>419</v>
      </c>
      <c r="G303" s="224"/>
      <c r="H303" s="228">
        <v>11.449999999999999</v>
      </c>
      <c r="I303" s="229"/>
      <c r="J303" s="224"/>
      <c r="K303" s="224"/>
      <c r="L303" s="230"/>
      <c r="M303" s="231"/>
      <c r="N303" s="232"/>
      <c r="O303" s="232"/>
      <c r="P303" s="232"/>
      <c r="Q303" s="232"/>
      <c r="R303" s="232"/>
      <c r="S303" s="232"/>
      <c r="T303" s="23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4" t="s">
        <v>145</v>
      </c>
      <c r="AU303" s="234" t="s">
        <v>82</v>
      </c>
      <c r="AV303" s="13" t="s">
        <v>82</v>
      </c>
      <c r="AW303" s="13" t="s">
        <v>33</v>
      </c>
      <c r="AX303" s="13" t="s">
        <v>72</v>
      </c>
      <c r="AY303" s="234" t="s">
        <v>133</v>
      </c>
    </row>
    <row r="304" s="15" customFormat="1">
      <c r="A304" s="15"/>
      <c r="B304" s="246"/>
      <c r="C304" s="247"/>
      <c r="D304" s="225" t="s">
        <v>145</v>
      </c>
      <c r="E304" s="248" t="s">
        <v>19</v>
      </c>
      <c r="F304" s="249" t="s">
        <v>420</v>
      </c>
      <c r="G304" s="247"/>
      <c r="H304" s="250">
        <v>57.655000000000001</v>
      </c>
      <c r="I304" s="251"/>
      <c r="J304" s="247"/>
      <c r="K304" s="247"/>
      <c r="L304" s="252"/>
      <c r="M304" s="253"/>
      <c r="N304" s="254"/>
      <c r="O304" s="254"/>
      <c r="P304" s="254"/>
      <c r="Q304" s="254"/>
      <c r="R304" s="254"/>
      <c r="S304" s="254"/>
      <c r="T304" s="25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56" t="s">
        <v>145</v>
      </c>
      <c r="AU304" s="256" t="s">
        <v>82</v>
      </c>
      <c r="AV304" s="15" t="s">
        <v>157</v>
      </c>
      <c r="AW304" s="15" t="s">
        <v>33</v>
      </c>
      <c r="AX304" s="15" t="s">
        <v>80</v>
      </c>
      <c r="AY304" s="256" t="s">
        <v>133</v>
      </c>
    </row>
    <row r="305" s="2" customFormat="1" ht="16.5" customHeight="1">
      <c r="A305" s="39"/>
      <c r="B305" s="40"/>
      <c r="C305" s="257" t="s">
        <v>421</v>
      </c>
      <c r="D305" s="257" t="s">
        <v>266</v>
      </c>
      <c r="E305" s="258" t="s">
        <v>422</v>
      </c>
      <c r="F305" s="259" t="s">
        <v>423</v>
      </c>
      <c r="G305" s="260" t="s">
        <v>397</v>
      </c>
      <c r="H305" s="261">
        <v>1.73</v>
      </c>
      <c r="I305" s="262"/>
      <c r="J305" s="263">
        <f>ROUND(I305*H305,2)</f>
        <v>0</v>
      </c>
      <c r="K305" s="259" t="s">
        <v>140</v>
      </c>
      <c r="L305" s="264"/>
      <c r="M305" s="265" t="s">
        <v>19</v>
      </c>
      <c r="N305" s="266" t="s">
        <v>43</v>
      </c>
      <c r="O305" s="85"/>
      <c r="P305" s="214">
        <f>O305*H305</f>
        <v>0</v>
      </c>
      <c r="Q305" s="214">
        <v>0.5</v>
      </c>
      <c r="R305" s="214">
        <f>Q305*H305</f>
        <v>0.86499999999999999</v>
      </c>
      <c r="S305" s="214">
        <v>0</v>
      </c>
      <c r="T305" s="215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16" t="s">
        <v>269</v>
      </c>
      <c r="AT305" s="216" t="s">
        <v>266</v>
      </c>
      <c r="AU305" s="216" t="s">
        <v>82</v>
      </c>
      <c r="AY305" s="18" t="s">
        <v>133</v>
      </c>
      <c r="BE305" s="217">
        <f>IF(N305="základní",J305,0)</f>
        <v>0</v>
      </c>
      <c r="BF305" s="217">
        <f>IF(N305="snížená",J305,0)</f>
        <v>0</v>
      </c>
      <c r="BG305" s="217">
        <f>IF(N305="zákl. přenesená",J305,0)</f>
        <v>0</v>
      </c>
      <c r="BH305" s="217">
        <f>IF(N305="sníž. přenesená",J305,0)</f>
        <v>0</v>
      </c>
      <c r="BI305" s="217">
        <f>IF(N305="nulová",J305,0)</f>
        <v>0</v>
      </c>
      <c r="BJ305" s="18" t="s">
        <v>80</v>
      </c>
      <c r="BK305" s="217">
        <f>ROUND(I305*H305,2)</f>
        <v>0</v>
      </c>
      <c r="BL305" s="18" t="s">
        <v>153</v>
      </c>
      <c r="BM305" s="216" t="s">
        <v>424</v>
      </c>
    </row>
    <row r="306" s="13" customFormat="1">
      <c r="A306" s="13"/>
      <c r="B306" s="223"/>
      <c r="C306" s="224"/>
      <c r="D306" s="225" t="s">
        <v>145</v>
      </c>
      <c r="E306" s="226" t="s">
        <v>19</v>
      </c>
      <c r="F306" s="227" t="s">
        <v>425</v>
      </c>
      <c r="G306" s="224"/>
      <c r="H306" s="228">
        <v>1.73</v>
      </c>
      <c r="I306" s="229"/>
      <c r="J306" s="224"/>
      <c r="K306" s="224"/>
      <c r="L306" s="230"/>
      <c r="M306" s="231"/>
      <c r="N306" s="232"/>
      <c r="O306" s="232"/>
      <c r="P306" s="232"/>
      <c r="Q306" s="232"/>
      <c r="R306" s="232"/>
      <c r="S306" s="232"/>
      <c r="T306" s="23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4" t="s">
        <v>145</v>
      </c>
      <c r="AU306" s="234" t="s">
        <v>82</v>
      </c>
      <c r="AV306" s="13" t="s">
        <v>82</v>
      </c>
      <c r="AW306" s="13" t="s">
        <v>33</v>
      </c>
      <c r="AX306" s="13" t="s">
        <v>80</v>
      </c>
      <c r="AY306" s="234" t="s">
        <v>133</v>
      </c>
    </row>
    <row r="307" s="2" customFormat="1" ht="24.15" customHeight="1">
      <c r="A307" s="39"/>
      <c r="B307" s="40"/>
      <c r="C307" s="205" t="s">
        <v>426</v>
      </c>
      <c r="D307" s="205" t="s">
        <v>136</v>
      </c>
      <c r="E307" s="206" t="s">
        <v>427</v>
      </c>
      <c r="F307" s="207" t="s">
        <v>428</v>
      </c>
      <c r="G307" s="208" t="s">
        <v>139</v>
      </c>
      <c r="H307" s="209">
        <v>253.20500000000001</v>
      </c>
      <c r="I307" s="210"/>
      <c r="J307" s="211">
        <f>ROUND(I307*H307,2)</f>
        <v>0</v>
      </c>
      <c r="K307" s="207" t="s">
        <v>140</v>
      </c>
      <c r="L307" s="45"/>
      <c r="M307" s="212" t="s">
        <v>19</v>
      </c>
      <c r="N307" s="213" t="s">
        <v>43</v>
      </c>
      <c r="O307" s="85"/>
      <c r="P307" s="214">
        <f>O307*H307</f>
        <v>0</v>
      </c>
      <c r="Q307" s="214">
        <v>0</v>
      </c>
      <c r="R307" s="214">
        <f>Q307*H307</f>
        <v>0</v>
      </c>
      <c r="S307" s="214">
        <v>0.014999999999999999</v>
      </c>
      <c r="T307" s="215">
        <f>S307*H307</f>
        <v>3.7980749999999999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16" t="s">
        <v>153</v>
      </c>
      <c r="AT307" s="216" t="s">
        <v>136</v>
      </c>
      <c r="AU307" s="216" t="s">
        <v>82</v>
      </c>
      <c r="AY307" s="18" t="s">
        <v>133</v>
      </c>
      <c r="BE307" s="217">
        <f>IF(N307="základní",J307,0)</f>
        <v>0</v>
      </c>
      <c r="BF307" s="217">
        <f>IF(N307="snížená",J307,0)</f>
        <v>0</v>
      </c>
      <c r="BG307" s="217">
        <f>IF(N307="zákl. přenesená",J307,0)</f>
        <v>0</v>
      </c>
      <c r="BH307" s="217">
        <f>IF(N307="sníž. přenesená",J307,0)</f>
        <v>0</v>
      </c>
      <c r="BI307" s="217">
        <f>IF(N307="nulová",J307,0)</f>
        <v>0</v>
      </c>
      <c r="BJ307" s="18" t="s">
        <v>80</v>
      </c>
      <c r="BK307" s="217">
        <f>ROUND(I307*H307,2)</f>
        <v>0</v>
      </c>
      <c r="BL307" s="18" t="s">
        <v>153</v>
      </c>
      <c r="BM307" s="216" t="s">
        <v>429</v>
      </c>
    </row>
    <row r="308" s="2" customFormat="1">
      <c r="A308" s="39"/>
      <c r="B308" s="40"/>
      <c r="C308" s="41"/>
      <c r="D308" s="218" t="s">
        <v>143</v>
      </c>
      <c r="E308" s="41"/>
      <c r="F308" s="219" t="s">
        <v>430</v>
      </c>
      <c r="G308" s="41"/>
      <c r="H308" s="41"/>
      <c r="I308" s="220"/>
      <c r="J308" s="41"/>
      <c r="K308" s="41"/>
      <c r="L308" s="45"/>
      <c r="M308" s="221"/>
      <c r="N308" s="222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143</v>
      </c>
      <c r="AU308" s="18" t="s">
        <v>82</v>
      </c>
    </row>
    <row r="309" s="13" customFormat="1">
      <c r="A309" s="13"/>
      <c r="B309" s="223"/>
      <c r="C309" s="224"/>
      <c r="D309" s="225" t="s">
        <v>145</v>
      </c>
      <c r="E309" s="226" t="s">
        <v>19</v>
      </c>
      <c r="F309" s="227" t="s">
        <v>198</v>
      </c>
      <c r="G309" s="224"/>
      <c r="H309" s="228">
        <v>195.55000000000001</v>
      </c>
      <c r="I309" s="229"/>
      <c r="J309" s="224"/>
      <c r="K309" s="224"/>
      <c r="L309" s="230"/>
      <c r="M309" s="231"/>
      <c r="N309" s="232"/>
      <c r="O309" s="232"/>
      <c r="P309" s="232"/>
      <c r="Q309" s="232"/>
      <c r="R309" s="232"/>
      <c r="S309" s="232"/>
      <c r="T309" s="23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4" t="s">
        <v>145</v>
      </c>
      <c r="AU309" s="234" t="s">
        <v>82</v>
      </c>
      <c r="AV309" s="13" t="s">
        <v>82</v>
      </c>
      <c r="AW309" s="13" t="s">
        <v>33</v>
      </c>
      <c r="AX309" s="13" t="s">
        <v>72</v>
      </c>
      <c r="AY309" s="234" t="s">
        <v>133</v>
      </c>
    </row>
    <row r="310" s="15" customFormat="1">
      <c r="A310" s="15"/>
      <c r="B310" s="246"/>
      <c r="C310" s="247"/>
      <c r="D310" s="225" t="s">
        <v>145</v>
      </c>
      <c r="E310" s="248" t="s">
        <v>19</v>
      </c>
      <c r="F310" s="249" t="s">
        <v>431</v>
      </c>
      <c r="G310" s="247"/>
      <c r="H310" s="250">
        <v>195.55000000000001</v>
      </c>
      <c r="I310" s="251"/>
      <c r="J310" s="247"/>
      <c r="K310" s="247"/>
      <c r="L310" s="252"/>
      <c r="M310" s="253"/>
      <c r="N310" s="254"/>
      <c r="O310" s="254"/>
      <c r="P310" s="254"/>
      <c r="Q310" s="254"/>
      <c r="R310" s="254"/>
      <c r="S310" s="254"/>
      <c r="T310" s="25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56" t="s">
        <v>145</v>
      </c>
      <c r="AU310" s="256" t="s">
        <v>82</v>
      </c>
      <c r="AV310" s="15" t="s">
        <v>157</v>
      </c>
      <c r="AW310" s="15" t="s">
        <v>33</v>
      </c>
      <c r="AX310" s="15" t="s">
        <v>72</v>
      </c>
      <c r="AY310" s="256" t="s">
        <v>133</v>
      </c>
    </row>
    <row r="311" s="13" customFormat="1">
      <c r="A311" s="13"/>
      <c r="B311" s="223"/>
      <c r="C311" s="224"/>
      <c r="D311" s="225" t="s">
        <v>145</v>
      </c>
      <c r="E311" s="226" t="s">
        <v>19</v>
      </c>
      <c r="F311" s="227" t="s">
        <v>416</v>
      </c>
      <c r="G311" s="224"/>
      <c r="H311" s="228">
        <v>15.050000000000001</v>
      </c>
      <c r="I311" s="229"/>
      <c r="J311" s="224"/>
      <c r="K311" s="224"/>
      <c r="L311" s="230"/>
      <c r="M311" s="231"/>
      <c r="N311" s="232"/>
      <c r="O311" s="232"/>
      <c r="P311" s="232"/>
      <c r="Q311" s="232"/>
      <c r="R311" s="232"/>
      <c r="S311" s="232"/>
      <c r="T311" s="23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4" t="s">
        <v>145</v>
      </c>
      <c r="AU311" s="234" t="s">
        <v>82</v>
      </c>
      <c r="AV311" s="13" t="s">
        <v>82</v>
      </c>
      <c r="AW311" s="13" t="s">
        <v>33</v>
      </c>
      <c r="AX311" s="13" t="s">
        <v>72</v>
      </c>
      <c r="AY311" s="234" t="s">
        <v>133</v>
      </c>
    </row>
    <row r="312" s="13" customFormat="1">
      <c r="A312" s="13"/>
      <c r="B312" s="223"/>
      <c r="C312" s="224"/>
      <c r="D312" s="225" t="s">
        <v>145</v>
      </c>
      <c r="E312" s="226" t="s">
        <v>19</v>
      </c>
      <c r="F312" s="227" t="s">
        <v>417</v>
      </c>
      <c r="G312" s="224"/>
      <c r="H312" s="228">
        <v>16.530000000000001</v>
      </c>
      <c r="I312" s="229"/>
      <c r="J312" s="224"/>
      <c r="K312" s="224"/>
      <c r="L312" s="230"/>
      <c r="M312" s="231"/>
      <c r="N312" s="232"/>
      <c r="O312" s="232"/>
      <c r="P312" s="232"/>
      <c r="Q312" s="232"/>
      <c r="R312" s="232"/>
      <c r="S312" s="232"/>
      <c r="T312" s="23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4" t="s">
        <v>145</v>
      </c>
      <c r="AU312" s="234" t="s">
        <v>82</v>
      </c>
      <c r="AV312" s="13" t="s">
        <v>82</v>
      </c>
      <c r="AW312" s="13" t="s">
        <v>33</v>
      </c>
      <c r="AX312" s="13" t="s">
        <v>72</v>
      </c>
      <c r="AY312" s="234" t="s">
        <v>133</v>
      </c>
    </row>
    <row r="313" s="13" customFormat="1">
      <c r="A313" s="13"/>
      <c r="B313" s="223"/>
      <c r="C313" s="224"/>
      <c r="D313" s="225" t="s">
        <v>145</v>
      </c>
      <c r="E313" s="226" t="s">
        <v>19</v>
      </c>
      <c r="F313" s="227" t="s">
        <v>418</v>
      </c>
      <c r="G313" s="224"/>
      <c r="H313" s="228">
        <v>14.625</v>
      </c>
      <c r="I313" s="229"/>
      <c r="J313" s="224"/>
      <c r="K313" s="224"/>
      <c r="L313" s="230"/>
      <c r="M313" s="231"/>
      <c r="N313" s="232"/>
      <c r="O313" s="232"/>
      <c r="P313" s="232"/>
      <c r="Q313" s="232"/>
      <c r="R313" s="232"/>
      <c r="S313" s="232"/>
      <c r="T313" s="23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4" t="s">
        <v>145</v>
      </c>
      <c r="AU313" s="234" t="s">
        <v>82</v>
      </c>
      <c r="AV313" s="13" t="s">
        <v>82</v>
      </c>
      <c r="AW313" s="13" t="s">
        <v>33</v>
      </c>
      <c r="AX313" s="13" t="s">
        <v>72</v>
      </c>
      <c r="AY313" s="234" t="s">
        <v>133</v>
      </c>
    </row>
    <row r="314" s="13" customFormat="1">
      <c r="A314" s="13"/>
      <c r="B314" s="223"/>
      <c r="C314" s="224"/>
      <c r="D314" s="225" t="s">
        <v>145</v>
      </c>
      <c r="E314" s="226" t="s">
        <v>19</v>
      </c>
      <c r="F314" s="227" t="s">
        <v>419</v>
      </c>
      <c r="G314" s="224"/>
      <c r="H314" s="228">
        <v>11.449999999999999</v>
      </c>
      <c r="I314" s="229"/>
      <c r="J314" s="224"/>
      <c r="K314" s="224"/>
      <c r="L314" s="230"/>
      <c r="M314" s="231"/>
      <c r="N314" s="232"/>
      <c r="O314" s="232"/>
      <c r="P314" s="232"/>
      <c r="Q314" s="232"/>
      <c r="R314" s="232"/>
      <c r="S314" s="232"/>
      <c r="T314" s="23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4" t="s">
        <v>145</v>
      </c>
      <c r="AU314" s="234" t="s">
        <v>82</v>
      </c>
      <c r="AV314" s="13" t="s">
        <v>82</v>
      </c>
      <c r="AW314" s="13" t="s">
        <v>33</v>
      </c>
      <c r="AX314" s="13" t="s">
        <v>72</v>
      </c>
      <c r="AY314" s="234" t="s">
        <v>133</v>
      </c>
    </row>
    <row r="315" s="15" customFormat="1">
      <c r="A315" s="15"/>
      <c r="B315" s="246"/>
      <c r="C315" s="247"/>
      <c r="D315" s="225" t="s">
        <v>145</v>
      </c>
      <c r="E315" s="248" t="s">
        <v>19</v>
      </c>
      <c r="F315" s="249" t="s">
        <v>420</v>
      </c>
      <c r="G315" s="247"/>
      <c r="H315" s="250">
        <v>57.655000000000001</v>
      </c>
      <c r="I315" s="251"/>
      <c r="J315" s="247"/>
      <c r="K315" s="247"/>
      <c r="L315" s="252"/>
      <c r="M315" s="253"/>
      <c r="N315" s="254"/>
      <c r="O315" s="254"/>
      <c r="P315" s="254"/>
      <c r="Q315" s="254"/>
      <c r="R315" s="254"/>
      <c r="S315" s="254"/>
      <c r="T315" s="25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6" t="s">
        <v>145</v>
      </c>
      <c r="AU315" s="256" t="s">
        <v>82</v>
      </c>
      <c r="AV315" s="15" t="s">
        <v>157</v>
      </c>
      <c r="AW315" s="15" t="s">
        <v>33</v>
      </c>
      <c r="AX315" s="15" t="s">
        <v>72</v>
      </c>
      <c r="AY315" s="256" t="s">
        <v>133</v>
      </c>
    </row>
    <row r="316" s="14" customFormat="1">
      <c r="A316" s="14"/>
      <c r="B316" s="235"/>
      <c r="C316" s="236"/>
      <c r="D316" s="225" t="s">
        <v>145</v>
      </c>
      <c r="E316" s="237" t="s">
        <v>19</v>
      </c>
      <c r="F316" s="238" t="s">
        <v>150</v>
      </c>
      <c r="G316" s="236"/>
      <c r="H316" s="239">
        <v>253.20500000000001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5" t="s">
        <v>145</v>
      </c>
      <c r="AU316" s="245" t="s">
        <v>82</v>
      </c>
      <c r="AV316" s="14" t="s">
        <v>141</v>
      </c>
      <c r="AW316" s="14" t="s">
        <v>33</v>
      </c>
      <c r="AX316" s="14" t="s">
        <v>80</v>
      </c>
      <c r="AY316" s="245" t="s">
        <v>133</v>
      </c>
    </row>
    <row r="317" s="2" customFormat="1" ht="21.75" customHeight="1">
      <c r="A317" s="39"/>
      <c r="B317" s="40"/>
      <c r="C317" s="205" t="s">
        <v>432</v>
      </c>
      <c r="D317" s="205" t="s">
        <v>136</v>
      </c>
      <c r="E317" s="206" t="s">
        <v>433</v>
      </c>
      <c r="F317" s="207" t="s">
        <v>434</v>
      </c>
      <c r="G317" s="208" t="s">
        <v>397</v>
      </c>
      <c r="H317" s="209">
        <v>1.73</v>
      </c>
      <c r="I317" s="210"/>
      <c r="J317" s="211">
        <f>ROUND(I317*H317,2)</f>
        <v>0</v>
      </c>
      <c r="K317" s="207" t="s">
        <v>140</v>
      </c>
      <c r="L317" s="45"/>
      <c r="M317" s="212" t="s">
        <v>19</v>
      </c>
      <c r="N317" s="213" t="s">
        <v>43</v>
      </c>
      <c r="O317" s="85"/>
      <c r="P317" s="214">
        <f>O317*H317</f>
        <v>0</v>
      </c>
      <c r="Q317" s="214">
        <v>0.023300000000000001</v>
      </c>
      <c r="R317" s="214">
        <f>Q317*H317</f>
        <v>0.040309000000000005</v>
      </c>
      <c r="S317" s="214">
        <v>0</v>
      </c>
      <c r="T317" s="215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16" t="s">
        <v>153</v>
      </c>
      <c r="AT317" s="216" t="s">
        <v>136</v>
      </c>
      <c r="AU317" s="216" t="s">
        <v>82</v>
      </c>
      <c r="AY317" s="18" t="s">
        <v>133</v>
      </c>
      <c r="BE317" s="217">
        <f>IF(N317="základní",J317,0)</f>
        <v>0</v>
      </c>
      <c r="BF317" s="217">
        <f>IF(N317="snížená",J317,0)</f>
        <v>0</v>
      </c>
      <c r="BG317" s="217">
        <f>IF(N317="zákl. přenesená",J317,0)</f>
        <v>0</v>
      </c>
      <c r="BH317" s="217">
        <f>IF(N317="sníž. přenesená",J317,0)</f>
        <v>0</v>
      </c>
      <c r="BI317" s="217">
        <f>IF(N317="nulová",J317,0)</f>
        <v>0</v>
      </c>
      <c r="BJ317" s="18" t="s">
        <v>80</v>
      </c>
      <c r="BK317" s="217">
        <f>ROUND(I317*H317,2)</f>
        <v>0</v>
      </c>
      <c r="BL317" s="18" t="s">
        <v>153</v>
      </c>
      <c r="BM317" s="216" t="s">
        <v>435</v>
      </c>
    </row>
    <row r="318" s="2" customFormat="1">
      <c r="A318" s="39"/>
      <c r="B318" s="40"/>
      <c r="C318" s="41"/>
      <c r="D318" s="218" t="s">
        <v>143</v>
      </c>
      <c r="E318" s="41"/>
      <c r="F318" s="219" t="s">
        <v>436</v>
      </c>
      <c r="G318" s="41"/>
      <c r="H318" s="41"/>
      <c r="I318" s="220"/>
      <c r="J318" s="41"/>
      <c r="K318" s="41"/>
      <c r="L318" s="45"/>
      <c r="M318" s="221"/>
      <c r="N318" s="222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143</v>
      </c>
      <c r="AU318" s="18" t="s">
        <v>82</v>
      </c>
    </row>
    <row r="319" s="13" customFormat="1">
      <c r="A319" s="13"/>
      <c r="B319" s="223"/>
      <c r="C319" s="224"/>
      <c r="D319" s="225" t="s">
        <v>145</v>
      </c>
      <c r="E319" s="226" t="s">
        <v>19</v>
      </c>
      <c r="F319" s="227" t="s">
        <v>400</v>
      </c>
      <c r="G319" s="224"/>
      <c r="H319" s="228">
        <v>1.73</v>
      </c>
      <c r="I319" s="229"/>
      <c r="J319" s="224"/>
      <c r="K319" s="224"/>
      <c r="L319" s="230"/>
      <c r="M319" s="231"/>
      <c r="N319" s="232"/>
      <c r="O319" s="232"/>
      <c r="P319" s="232"/>
      <c r="Q319" s="232"/>
      <c r="R319" s="232"/>
      <c r="S319" s="232"/>
      <c r="T319" s="23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4" t="s">
        <v>145</v>
      </c>
      <c r="AU319" s="234" t="s">
        <v>82</v>
      </c>
      <c r="AV319" s="13" t="s">
        <v>82</v>
      </c>
      <c r="AW319" s="13" t="s">
        <v>33</v>
      </c>
      <c r="AX319" s="13" t="s">
        <v>80</v>
      </c>
      <c r="AY319" s="234" t="s">
        <v>133</v>
      </c>
    </row>
    <row r="320" s="2" customFormat="1" ht="24.15" customHeight="1">
      <c r="A320" s="39"/>
      <c r="B320" s="40"/>
      <c r="C320" s="205" t="s">
        <v>437</v>
      </c>
      <c r="D320" s="205" t="s">
        <v>136</v>
      </c>
      <c r="E320" s="206" t="s">
        <v>438</v>
      </c>
      <c r="F320" s="207" t="s">
        <v>439</v>
      </c>
      <c r="G320" s="208" t="s">
        <v>218</v>
      </c>
      <c r="H320" s="209">
        <v>1.69</v>
      </c>
      <c r="I320" s="210"/>
      <c r="J320" s="211">
        <f>ROUND(I320*H320,2)</f>
        <v>0</v>
      </c>
      <c r="K320" s="207" t="s">
        <v>140</v>
      </c>
      <c r="L320" s="45"/>
      <c r="M320" s="212" t="s">
        <v>19</v>
      </c>
      <c r="N320" s="213" t="s">
        <v>43</v>
      </c>
      <c r="O320" s="85"/>
      <c r="P320" s="214">
        <f>O320*H320</f>
        <v>0</v>
      </c>
      <c r="Q320" s="214">
        <v>0</v>
      </c>
      <c r="R320" s="214">
        <f>Q320*H320</f>
        <v>0</v>
      </c>
      <c r="S320" s="214">
        <v>0</v>
      </c>
      <c r="T320" s="215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16" t="s">
        <v>153</v>
      </c>
      <c r="AT320" s="216" t="s">
        <v>136</v>
      </c>
      <c r="AU320" s="216" t="s">
        <v>82</v>
      </c>
      <c r="AY320" s="18" t="s">
        <v>133</v>
      </c>
      <c r="BE320" s="217">
        <f>IF(N320="základní",J320,0)</f>
        <v>0</v>
      </c>
      <c r="BF320" s="217">
        <f>IF(N320="snížená",J320,0)</f>
        <v>0</v>
      </c>
      <c r="BG320" s="217">
        <f>IF(N320="zákl. přenesená",J320,0)</f>
        <v>0</v>
      </c>
      <c r="BH320" s="217">
        <f>IF(N320="sníž. přenesená",J320,0)</f>
        <v>0</v>
      </c>
      <c r="BI320" s="217">
        <f>IF(N320="nulová",J320,0)</f>
        <v>0</v>
      </c>
      <c r="BJ320" s="18" t="s">
        <v>80</v>
      </c>
      <c r="BK320" s="217">
        <f>ROUND(I320*H320,2)</f>
        <v>0</v>
      </c>
      <c r="BL320" s="18" t="s">
        <v>153</v>
      </c>
      <c r="BM320" s="216" t="s">
        <v>440</v>
      </c>
    </row>
    <row r="321" s="2" customFormat="1">
      <c r="A321" s="39"/>
      <c r="B321" s="40"/>
      <c r="C321" s="41"/>
      <c r="D321" s="218" t="s">
        <v>143</v>
      </c>
      <c r="E321" s="41"/>
      <c r="F321" s="219" t="s">
        <v>441</v>
      </c>
      <c r="G321" s="41"/>
      <c r="H321" s="41"/>
      <c r="I321" s="220"/>
      <c r="J321" s="41"/>
      <c r="K321" s="41"/>
      <c r="L321" s="45"/>
      <c r="M321" s="221"/>
      <c r="N321" s="222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143</v>
      </c>
      <c r="AU321" s="18" t="s">
        <v>82</v>
      </c>
    </row>
    <row r="322" s="2" customFormat="1" ht="24.15" customHeight="1">
      <c r="A322" s="39"/>
      <c r="B322" s="40"/>
      <c r="C322" s="205" t="s">
        <v>442</v>
      </c>
      <c r="D322" s="205" t="s">
        <v>136</v>
      </c>
      <c r="E322" s="206" t="s">
        <v>443</v>
      </c>
      <c r="F322" s="207" t="s">
        <v>444</v>
      </c>
      <c r="G322" s="208" t="s">
        <v>218</v>
      </c>
      <c r="H322" s="209">
        <v>1.69</v>
      </c>
      <c r="I322" s="210"/>
      <c r="J322" s="211">
        <f>ROUND(I322*H322,2)</f>
        <v>0</v>
      </c>
      <c r="K322" s="207" t="s">
        <v>140</v>
      </c>
      <c r="L322" s="45"/>
      <c r="M322" s="212" t="s">
        <v>19</v>
      </c>
      <c r="N322" s="213" t="s">
        <v>43</v>
      </c>
      <c r="O322" s="85"/>
      <c r="P322" s="214">
        <f>O322*H322</f>
        <v>0</v>
      </c>
      <c r="Q322" s="214">
        <v>0</v>
      </c>
      <c r="R322" s="214">
        <f>Q322*H322</f>
        <v>0</v>
      </c>
      <c r="S322" s="214">
        <v>0</v>
      </c>
      <c r="T322" s="215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16" t="s">
        <v>153</v>
      </c>
      <c r="AT322" s="216" t="s">
        <v>136</v>
      </c>
      <c r="AU322" s="216" t="s">
        <v>82</v>
      </c>
      <c r="AY322" s="18" t="s">
        <v>133</v>
      </c>
      <c r="BE322" s="217">
        <f>IF(N322="základní",J322,0)</f>
        <v>0</v>
      </c>
      <c r="BF322" s="217">
        <f>IF(N322="snížená",J322,0)</f>
        <v>0</v>
      </c>
      <c r="BG322" s="217">
        <f>IF(N322="zákl. přenesená",J322,0)</f>
        <v>0</v>
      </c>
      <c r="BH322" s="217">
        <f>IF(N322="sníž. přenesená",J322,0)</f>
        <v>0</v>
      </c>
      <c r="BI322" s="217">
        <f>IF(N322="nulová",J322,0)</f>
        <v>0</v>
      </c>
      <c r="BJ322" s="18" t="s">
        <v>80</v>
      </c>
      <c r="BK322" s="217">
        <f>ROUND(I322*H322,2)</f>
        <v>0</v>
      </c>
      <c r="BL322" s="18" t="s">
        <v>153</v>
      </c>
      <c r="BM322" s="216" t="s">
        <v>445</v>
      </c>
    </row>
    <row r="323" s="2" customFormat="1">
      <c r="A323" s="39"/>
      <c r="B323" s="40"/>
      <c r="C323" s="41"/>
      <c r="D323" s="218" t="s">
        <v>143</v>
      </c>
      <c r="E323" s="41"/>
      <c r="F323" s="219" t="s">
        <v>446</v>
      </c>
      <c r="G323" s="41"/>
      <c r="H323" s="41"/>
      <c r="I323" s="220"/>
      <c r="J323" s="41"/>
      <c r="K323" s="41"/>
      <c r="L323" s="45"/>
      <c r="M323" s="221"/>
      <c r="N323" s="222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143</v>
      </c>
      <c r="AU323" s="18" t="s">
        <v>82</v>
      </c>
    </row>
    <row r="324" s="12" customFormat="1" ht="22.8" customHeight="1">
      <c r="A324" s="12"/>
      <c r="B324" s="189"/>
      <c r="C324" s="190"/>
      <c r="D324" s="191" t="s">
        <v>71</v>
      </c>
      <c r="E324" s="203" t="s">
        <v>447</v>
      </c>
      <c r="F324" s="203" t="s">
        <v>448</v>
      </c>
      <c r="G324" s="190"/>
      <c r="H324" s="190"/>
      <c r="I324" s="193"/>
      <c r="J324" s="204">
        <f>BK324</f>
        <v>0</v>
      </c>
      <c r="K324" s="190"/>
      <c r="L324" s="195"/>
      <c r="M324" s="196"/>
      <c r="N324" s="197"/>
      <c r="O324" s="197"/>
      <c r="P324" s="198">
        <f>SUM(P325:P463)</f>
        <v>0</v>
      </c>
      <c r="Q324" s="197"/>
      <c r="R324" s="198">
        <f>SUM(R325:R463)</f>
        <v>2.4251226100000003</v>
      </c>
      <c r="S324" s="197"/>
      <c r="T324" s="199">
        <f>SUM(T325:T463)</f>
        <v>1.7260459000000004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00" t="s">
        <v>82</v>
      </c>
      <c r="AT324" s="201" t="s">
        <v>71</v>
      </c>
      <c r="AU324" s="201" t="s">
        <v>80</v>
      </c>
      <c r="AY324" s="200" t="s">
        <v>133</v>
      </c>
      <c r="BK324" s="202">
        <f>SUM(BK325:BK463)</f>
        <v>0</v>
      </c>
    </row>
    <row r="325" s="2" customFormat="1" ht="16.5" customHeight="1">
      <c r="A325" s="39"/>
      <c r="B325" s="40"/>
      <c r="C325" s="205" t="s">
        <v>449</v>
      </c>
      <c r="D325" s="205" t="s">
        <v>136</v>
      </c>
      <c r="E325" s="206" t="s">
        <v>450</v>
      </c>
      <c r="F325" s="207" t="s">
        <v>451</v>
      </c>
      <c r="G325" s="208" t="s">
        <v>19</v>
      </c>
      <c r="H325" s="209">
        <v>1</v>
      </c>
      <c r="I325" s="210"/>
      <c r="J325" s="211">
        <f>ROUND(I325*H325,2)</f>
        <v>0</v>
      </c>
      <c r="K325" s="207" t="s">
        <v>19</v>
      </c>
      <c r="L325" s="45"/>
      <c r="M325" s="212" t="s">
        <v>19</v>
      </c>
      <c r="N325" s="213" t="s">
        <v>43</v>
      </c>
      <c r="O325" s="85"/>
      <c r="P325" s="214">
        <f>O325*H325</f>
        <v>0</v>
      </c>
      <c r="Q325" s="214">
        <v>0</v>
      </c>
      <c r="R325" s="214">
        <f>Q325*H325</f>
        <v>0</v>
      </c>
      <c r="S325" s="214">
        <v>0</v>
      </c>
      <c r="T325" s="215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16" t="s">
        <v>153</v>
      </c>
      <c r="AT325" s="216" t="s">
        <v>136</v>
      </c>
      <c r="AU325" s="216" t="s">
        <v>82</v>
      </c>
      <c r="AY325" s="18" t="s">
        <v>133</v>
      </c>
      <c r="BE325" s="217">
        <f>IF(N325="základní",J325,0)</f>
        <v>0</v>
      </c>
      <c r="BF325" s="217">
        <f>IF(N325="snížená",J325,0)</f>
        <v>0</v>
      </c>
      <c r="BG325" s="217">
        <f>IF(N325="zákl. přenesená",J325,0)</f>
        <v>0</v>
      </c>
      <c r="BH325" s="217">
        <f>IF(N325="sníž. přenesená",J325,0)</f>
        <v>0</v>
      </c>
      <c r="BI325" s="217">
        <f>IF(N325="nulová",J325,0)</f>
        <v>0</v>
      </c>
      <c r="BJ325" s="18" t="s">
        <v>80</v>
      </c>
      <c r="BK325" s="217">
        <f>ROUND(I325*H325,2)</f>
        <v>0</v>
      </c>
      <c r="BL325" s="18" t="s">
        <v>153</v>
      </c>
      <c r="BM325" s="216" t="s">
        <v>452</v>
      </c>
    </row>
    <row r="326" s="2" customFormat="1" ht="16.5" customHeight="1">
      <c r="A326" s="39"/>
      <c r="B326" s="40"/>
      <c r="C326" s="205" t="s">
        <v>453</v>
      </c>
      <c r="D326" s="205" t="s">
        <v>136</v>
      </c>
      <c r="E326" s="206" t="s">
        <v>454</v>
      </c>
      <c r="F326" s="207" t="s">
        <v>455</v>
      </c>
      <c r="G326" s="208" t="s">
        <v>179</v>
      </c>
      <c r="H326" s="209">
        <v>38</v>
      </c>
      <c r="I326" s="210"/>
      <c r="J326" s="211">
        <f>ROUND(I326*H326,2)</f>
        <v>0</v>
      </c>
      <c r="K326" s="207" t="s">
        <v>19</v>
      </c>
      <c r="L326" s="45"/>
      <c r="M326" s="212" t="s">
        <v>19</v>
      </c>
      <c r="N326" s="213" t="s">
        <v>43</v>
      </c>
      <c r="O326" s="85"/>
      <c r="P326" s="214">
        <f>O326*H326</f>
        <v>0</v>
      </c>
      <c r="Q326" s="214">
        <v>0</v>
      </c>
      <c r="R326" s="214">
        <f>Q326*H326</f>
        <v>0</v>
      </c>
      <c r="S326" s="214">
        <v>0</v>
      </c>
      <c r="T326" s="215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16" t="s">
        <v>153</v>
      </c>
      <c r="AT326" s="216" t="s">
        <v>136</v>
      </c>
      <c r="AU326" s="216" t="s">
        <v>82</v>
      </c>
      <c r="AY326" s="18" t="s">
        <v>133</v>
      </c>
      <c r="BE326" s="217">
        <f>IF(N326="základní",J326,0)</f>
        <v>0</v>
      </c>
      <c r="BF326" s="217">
        <f>IF(N326="snížená",J326,0)</f>
        <v>0</v>
      </c>
      <c r="BG326" s="217">
        <f>IF(N326="zákl. přenesená",J326,0)</f>
        <v>0</v>
      </c>
      <c r="BH326" s="217">
        <f>IF(N326="sníž. přenesená",J326,0)</f>
        <v>0</v>
      </c>
      <c r="BI326" s="217">
        <f>IF(N326="nulová",J326,0)</f>
        <v>0</v>
      </c>
      <c r="BJ326" s="18" t="s">
        <v>80</v>
      </c>
      <c r="BK326" s="217">
        <f>ROUND(I326*H326,2)</f>
        <v>0</v>
      </c>
      <c r="BL326" s="18" t="s">
        <v>153</v>
      </c>
      <c r="BM326" s="216" t="s">
        <v>456</v>
      </c>
    </row>
    <row r="327" s="13" customFormat="1">
      <c r="A327" s="13"/>
      <c r="B327" s="223"/>
      <c r="C327" s="224"/>
      <c r="D327" s="225" t="s">
        <v>145</v>
      </c>
      <c r="E327" s="226" t="s">
        <v>19</v>
      </c>
      <c r="F327" s="227" t="s">
        <v>457</v>
      </c>
      <c r="G327" s="224"/>
      <c r="H327" s="228">
        <v>30.800000000000001</v>
      </c>
      <c r="I327" s="229"/>
      <c r="J327" s="224"/>
      <c r="K327" s="224"/>
      <c r="L327" s="230"/>
      <c r="M327" s="231"/>
      <c r="N327" s="232"/>
      <c r="O327" s="232"/>
      <c r="P327" s="232"/>
      <c r="Q327" s="232"/>
      <c r="R327" s="232"/>
      <c r="S327" s="232"/>
      <c r="T327" s="23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4" t="s">
        <v>145</v>
      </c>
      <c r="AU327" s="234" t="s">
        <v>82</v>
      </c>
      <c r="AV327" s="13" t="s">
        <v>82</v>
      </c>
      <c r="AW327" s="13" t="s">
        <v>33</v>
      </c>
      <c r="AX327" s="13" t="s">
        <v>72</v>
      </c>
      <c r="AY327" s="234" t="s">
        <v>133</v>
      </c>
    </row>
    <row r="328" s="13" customFormat="1">
      <c r="A328" s="13"/>
      <c r="B328" s="223"/>
      <c r="C328" s="224"/>
      <c r="D328" s="225" t="s">
        <v>145</v>
      </c>
      <c r="E328" s="226" t="s">
        <v>19</v>
      </c>
      <c r="F328" s="227" t="s">
        <v>458</v>
      </c>
      <c r="G328" s="224"/>
      <c r="H328" s="228">
        <v>4.2000000000000002</v>
      </c>
      <c r="I328" s="229"/>
      <c r="J328" s="224"/>
      <c r="K328" s="224"/>
      <c r="L328" s="230"/>
      <c r="M328" s="231"/>
      <c r="N328" s="232"/>
      <c r="O328" s="232"/>
      <c r="P328" s="232"/>
      <c r="Q328" s="232"/>
      <c r="R328" s="232"/>
      <c r="S328" s="232"/>
      <c r="T328" s="23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4" t="s">
        <v>145</v>
      </c>
      <c r="AU328" s="234" t="s">
        <v>82</v>
      </c>
      <c r="AV328" s="13" t="s">
        <v>82</v>
      </c>
      <c r="AW328" s="13" t="s">
        <v>33</v>
      </c>
      <c r="AX328" s="13" t="s">
        <v>72</v>
      </c>
      <c r="AY328" s="234" t="s">
        <v>133</v>
      </c>
    </row>
    <row r="329" s="13" customFormat="1">
      <c r="A329" s="13"/>
      <c r="B329" s="223"/>
      <c r="C329" s="224"/>
      <c r="D329" s="225" t="s">
        <v>145</v>
      </c>
      <c r="E329" s="226" t="s">
        <v>19</v>
      </c>
      <c r="F329" s="227" t="s">
        <v>459</v>
      </c>
      <c r="G329" s="224"/>
      <c r="H329" s="228">
        <v>3</v>
      </c>
      <c r="I329" s="229"/>
      <c r="J329" s="224"/>
      <c r="K329" s="224"/>
      <c r="L329" s="230"/>
      <c r="M329" s="231"/>
      <c r="N329" s="232"/>
      <c r="O329" s="232"/>
      <c r="P329" s="232"/>
      <c r="Q329" s="232"/>
      <c r="R329" s="232"/>
      <c r="S329" s="232"/>
      <c r="T329" s="23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4" t="s">
        <v>145</v>
      </c>
      <c r="AU329" s="234" t="s">
        <v>82</v>
      </c>
      <c r="AV329" s="13" t="s">
        <v>82</v>
      </c>
      <c r="AW329" s="13" t="s">
        <v>33</v>
      </c>
      <c r="AX329" s="13" t="s">
        <v>72</v>
      </c>
      <c r="AY329" s="234" t="s">
        <v>133</v>
      </c>
    </row>
    <row r="330" s="14" customFormat="1">
      <c r="A330" s="14"/>
      <c r="B330" s="235"/>
      <c r="C330" s="236"/>
      <c r="D330" s="225" t="s">
        <v>145</v>
      </c>
      <c r="E330" s="237" t="s">
        <v>19</v>
      </c>
      <c r="F330" s="238" t="s">
        <v>150</v>
      </c>
      <c r="G330" s="236"/>
      <c r="H330" s="239">
        <v>38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5" t="s">
        <v>145</v>
      </c>
      <c r="AU330" s="245" t="s">
        <v>82</v>
      </c>
      <c r="AV330" s="14" t="s">
        <v>141</v>
      </c>
      <c r="AW330" s="14" t="s">
        <v>33</v>
      </c>
      <c r="AX330" s="14" t="s">
        <v>80</v>
      </c>
      <c r="AY330" s="245" t="s">
        <v>133</v>
      </c>
    </row>
    <row r="331" s="2" customFormat="1" ht="16.5" customHeight="1">
      <c r="A331" s="39"/>
      <c r="B331" s="40"/>
      <c r="C331" s="205" t="s">
        <v>460</v>
      </c>
      <c r="D331" s="205" t="s">
        <v>136</v>
      </c>
      <c r="E331" s="206" t="s">
        <v>461</v>
      </c>
      <c r="F331" s="207" t="s">
        <v>462</v>
      </c>
      <c r="G331" s="208" t="s">
        <v>179</v>
      </c>
      <c r="H331" s="209">
        <v>38</v>
      </c>
      <c r="I331" s="210"/>
      <c r="J331" s="211">
        <f>ROUND(I331*H331,2)</f>
        <v>0</v>
      </c>
      <c r="K331" s="207" t="s">
        <v>19</v>
      </c>
      <c r="L331" s="45"/>
      <c r="M331" s="212" t="s">
        <v>19</v>
      </c>
      <c r="N331" s="213" t="s">
        <v>43</v>
      </c>
      <c r="O331" s="85"/>
      <c r="P331" s="214">
        <f>O331*H331</f>
        <v>0</v>
      </c>
      <c r="Q331" s="214">
        <v>0</v>
      </c>
      <c r="R331" s="214">
        <f>Q331*H331</f>
        <v>0</v>
      </c>
      <c r="S331" s="214">
        <v>0</v>
      </c>
      <c r="T331" s="215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16" t="s">
        <v>153</v>
      </c>
      <c r="AT331" s="216" t="s">
        <v>136</v>
      </c>
      <c r="AU331" s="216" t="s">
        <v>82</v>
      </c>
      <c r="AY331" s="18" t="s">
        <v>133</v>
      </c>
      <c r="BE331" s="217">
        <f>IF(N331="základní",J331,0)</f>
        <v>0</v>
      </c>
      <c r="BF331" s="217">
        <f>IF(N331="snížená",J331,0)</f>
        <v>0</v>
      </c>
      <c r="BG331" s="217">
        <f>IF(N331="zákl. přenesená",J331,0)</f>
        <v>0</v>
      </c>
      <c r="BH331" s="217">
        <f>IF(N331="sníž. přenesená",J331,0)</f>
        <v>0</v>
      </c>
      <c r="BI331" s="217">
        <f>IF(N331="nulová",J331,0)</f>
        <v>0</v>
      </c>
      <c r="BJ331" s="18" t="s">
        <v>80</v>
      </c>
      <c r="BK331" s="217">
        <f>ROUND(I331*H331,2)</f>
        <v>0</v>
      </c>
      <c r="BL331" s="18" t="s">
        <v>153</v>
      </c>
      <c r="BM331" s="216" t="s">
        <v>463</v>
      </c>
    </row>
    <row r="332" s="13" customFormat="1">
      <c r="A332" s="13"/>
      <c r="B332" s="223"/>
      <c r="C332" s="224"/>
      <c r="D332" s="225" t="s">
        <v>145</v>
      </c>
      <c r="E332" s="226" t="s">
        <v>19</v>
      </c>
      <c r="F332" s="227" t="s">
        <v>457</v>
      </c>
      <c r="G332" s="224"/>
      <c r="H332" s="228">
        <v>30.800000000000001</v>
      </c>
      <c r="I332" s="229"/>
      <c r="J332" s="224"/>
      <c r="K332" s="224"/>
      <c r="L332" s="230"/>
      <c r="M332" s="231"/>
      <c r="N332" s="232"/>
      <c r="O332" s="232"/>
      <c r="P332" s="232"/>
      <c r="Q332" s="232"/>
      <c r="R332" s="232"/>
      <c r="S332" s="232"/>
      <c r="T332" s="23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4" t="s">
        <v>145</v>
      </c>
      <c r="AU332" s="234" t="s">
        <v>82</v>
      </c>
      <c r="AV332" s="13" t="s">
        <v>82</v>
      </c>
      <c r="AW332" s="13" t="s">
        <v>33</v>
      </c>
      <c r="AX332" s="13" t="s">
        <v>72</v>
      </c>
      <c r="AY332" s="234" t="s">
        <v>133</v>
      </c>
    </row>
    <row r="333" s="13" customFormat="1">
      <c r="A333" s="13"/>
      <c r="B333" s="223"/>
      <c r="C333" s="224"/>
      <c r="D333" s="225" t="s">
        <v>145</v>
      </c>
      <c r="E333" s="226" t="s">
        <v>19</v>
      </c>
      <c r="F333" s="227" t="s">
        <v>458</v>
      </c>
      <c r="G333" s="224"/>
      <c r="H333" s="228">
        <v>4.2000000000000002</v>
      </c>
      <c r="I333" s="229"/>
      <c r="J333" s="224"/>
      <c r="K333" s="224"/>
      <c r="L333" s="230"/>
      <c r="M333" s="231"/>
      <c r="N333" s="232"/>
      <c r="O333" s="232"/>
      <c r="P333" s="232"/>
      <c r="Q333" s="232"/>
      <c r="R333" s="232"/>
      <c r="S333" s="232"/>
      <c r="T333" s="23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4" t="s">
        <v>145</v>
      </c>
      <c r="AU333" s="234" t="s">
        <v>82</v>
      </c>
      <c r="AV333" s="13" t="s">
        <v>82</v>
      </c>
      <c r="AW333" s="13" t="s">
        <v>33</v>
      </c>
      <c r="AX333" s="13" t="s">
        <v>72</v>
      </c>
      <c r="AY333" s="234" t="s">
        <v>133</v>
      </c>
    </row>
    <row r="334" s="13" customFormat="1">
      <c r="A334" s="13"/>
      <c r="B334" s="223"/>
      <c r="C334" s="224"/>
      <c r="D334" s="225" t="s">
        <v>145</v>
      </c>
      <c r="E334" s="226" t="s">
        <v>19</v>
      </c>
      <c r="F334" s="227" t="s">
        <v>459</v>
      </c>
      <c r="G334" s="224"/>
      <c r="H334" s="228">
        <v>3</v>
      </c>
      <c r="I334" s="229"/>
      <c r="J334" s="224"/>
      <c r="K334" s="224"/>
      <c r="L334" s="230"/>
      <c r="M334" s="231"/>
      <c r="N334" s="232"/>
      <c r="O334" s="232"/>
      <c r="P334" s="232"/>
      <c r="Q334" s="232"/>
      <c r="R334" s="232"/>
      <c r="S334" s="232"/>
      <c r="T334" s="23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4" t="s">
        <v>145</v>
      </c>
      <c r="AU334" s="234" t="s">
        <v>82</v>
      </c>
      <c r="AV334" s="13" t="s">
        <v>82</v>
      </c>
      <c r="AW334" s="13" t="s">
        <v>33</v>
      </c>
      <c r="AX334" s="13" t="s">
        <v>72</v>
      </c>
      <c r="AY334" s="234" t="s">
        <v>133</v>
      </c>
    </row>
    <row r="335" s="14" customFormat="1">
      <c r="A335" s="14"/>
      <c r="B335" s="235"/>
      <c r="C335" s="236"/>
      <c r="D335" s="225" t="s">
        <v>145</v>
      </c>
      <c r="E335" s="237" t="s">
        <v>19</v>
      </c>
      <c r="F335" s="238" t="s">
        <v>150</v>
      </c>
      <c r="G335" s="236"/>
      <c r="H335" s="239">
        <v>38</v>
      </c>
      <c r="I335" s="240"/>
      <c r="J335" s="236"/>
      <c r="K335" s="236"/>
      <c r="L335" s="241"/>
      <c r="M335" s="242"/>
      <c r="N335" s="243"/>
      <c r="O335" s="243"/>
      <c r="P335" s="243"/>
      <c r="Q335" s="243"/>
      <c r="R335" s="243"/>
      <c r="S335" s="243"/>
      <c r="T335" s="24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5" t="s">
        <v>145</v>
      </c>
      <c r="AU335" s="245" t="s">
        <v>82</v>
      </c>
      <c r="AV335" s="14" t="s">
        <v>141</v>
      </c>
      <c r="AW335" s="14" t="s">
        <v>33</v>
      </c>
      <c r="AX335" s="14" t="s">
        <v>80</v>
      </c>
      <c r="AY335" s="245" t="s">
        <v>133</v>
      </c>
    </row>
    <row r="336" s="2" customFormat="1" ht="16.5" customHeight="1">
      <c r="A336" s="39"/>
      <c r="B336" s="40"/>
      <c r="C336" s="205" t="s">
        <v>464</v>
      </c>
      <c r="D336" s="205" t="s">
        <v>136</v>
      </c>
      <c r="E336" s="206" t="s">
        <v>465</v>
      </c>
      <c r="F336" s="207" t="s">
        <v>466</v>
      </c>
      <c r="G336" s="208" t="s">
        <v>139</v>
      </c>
      <c r="H336" s="209">
        <v>11.48</v>
      </c>
      <c r="I336" s="210"/>
      <c r="J336" s="211">
        <f>ROUND(I336*H336,2)</f>
        <v>0</v>
      </c>
      <c r="K336" s="207" t="s">
        <v>140</v>
      </c>
      <c r="L336" s="45"/>
      <c r="M336" s="212" t="s">
        <v>19</v>
      </c>
      <c r="N336" s="213" t="s">
        <v>43</v>
      </c>
      <c r="O336" s="85"/>
      <c r="P336" s="214">
        <f>O336*H336</f>
        <v>0</v>
      </c>
      <c r="Q336" s="214">
        <v>0</v>
      </c>
      <c r="R336" s="214">
        <f>Q336*H336</f>
        <v>0</v>
      </c>
      <c r="S336" s="214">
        <v>0.00594</v>
      </c>
      <c r="T336" s="215">
        <f>S336*H336</f>
        <v>0.068191200000000007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16" t="s">
        <v>153</v>
      </c>
      <c r="AT336" s="216" t="s">
        <v>136</v>
      </c>
      <c r="AU336" s="216" t="s">
        <v>82</v>
      </c>
      <c r="AY336" s="18" t="s">
        <v>133</v>
      </c>
      <c r="BE336" s="217">
        <f>IF(N336="základní",J336,0)</f>
        <v>0</v>
      </c>
      <c r="BF336" s="217">
        <f>IF(N336="snížená",J336,0)</f>
        <v>0</v>
      </c>
      <c r="BG336" s="217">
        <f>IF(N336="zákl. přenesená",J336,0)</f>
        <v>0</v>
      </c>
      <c r="BH336" s="217">
        <f>IF(N336="sníž. přenesená",J336,0)</f>
        <v>0</v>
      </c>
      <c r="BI336" s="217">
        <f>IF(N336="nulová",J336,0)</f>
        <v>0</v>
      </c>
      <c r="BJ336" s="18" t="s">
        <v>80</v>
      </c>
      <c r="BK336" s="217">
        <f>ROUND(I336*H336,2)</f>
        <v>0</v>
      </c>
      <c r="BL336" s="18" t="s">
        <v>153</v>
      </c>
      <c r="BM336" s="216" t="s">
        <v>467</v>
      </c>
    </row>
    <row r="337" s="2" customFormat="1">
      <c r="A337" s="39"/>
      <c r="B337" s="40"/>
      <c r="C337" s="41"/>
      <c r="D337" s="218" t="s">
        <v>143</v>
      </c>
      <c r="E337" s="41"/>
      <c r="F337" s="219" t="s">
        <v>468</v>
      </c>
      <c r="G337" s="41"/>
      <c r="H337" s="41"/>
      <c r="I337" s="220"/>
      <c r="J337" s="41"/>
      <c r="K337" s="41"/>
      <c r="L337" s="45"/>
      <c r="M337" s="221"/>
      <c r="N337" s="222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143</v>
      </c>
      <c r="AU337" s="18" t="s">
        <v>82</v>
      </c>
    </row>
    <row r="338" s="13" customFormat="1">
      <c r="A338" s="13"/>
      <c r="B338" s="223"/>
      <c r="C338" s="224"/>
      <c r="D338" s="225" t="s">
        <v>145</v>
      </c>
      <c r="E338" s="226" t="s">
        <v>19</v>
      </c>
      <c r="F338" s="227" t="s">
        <v>469</v>
      </c>
      <c r="G338" s="224"/>
      <c r="H338" s="228">
        <v>6.2000000000000002</v>
      </c>
      <c r="I338" s="229"/>
      <c r="J338" s="224"/>
      <c r="K338" s="224"/>
      <c r="L338" s="230"/>
      <c r="M338" s="231"/>
      <c r="N338" s="232"/>
      <c r="O338" s="232"/>
      <c r="P338" s="232"/>
      <c r="Q338" s="232"/>
      <c r="R338" s="232"/>
      <c r="S338" s="232"/>
      <c r="T338" s="23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4" t="s">
        <v>145</v>
      </c>
      <c r="AU338" s="234" t="s">
        <v>82</v>
      </c>
      <c r="AV338" s="13" t="s">
        <v>82</v>
      </c>
      <c r="AW338" s="13" t="s">
        <v>33</v>
      </c>
      <c r="AX338" s="13" t="s">
        <v>72</v>
      </c>
      <c r="AY338" s="234" t="s">
        <v>133</v>
      </c>
    </row>
    <row r="339" s="13" customFormat="1">
      <c r="A339" s="13"/>
      <c r="B339" s="223"/>
      <c r="C339" s="224"/>
      <c r="D339" s="225" t="s">
        <v>145</v>
      </c>
      <c r="E339" s="226" t="s">
        <v>19</v>
      </c>
      <c r="F339" s="227" t="s">
        <v>470</v>
      </c>
      <c r="G339" s="224"/>
      <c r="H339" s="228">
        <v>5.2800000000000002</v>
      </c>
      <c r="I339" s="229"/>
      <c r="J339" s="224"/>
      <c r="K339" s="224"/>
      <c r="L339" s="230"/>
      <c r="M339" s="231"/>
      <c r="N339" s="232"/>
      <c r="O339" s="232"/>
      <c r="P339" s="232"/>
      <c r="Q339" s="232"/>
      <c r="R339" s="232"/>
      <c r="S339" s="232"/>
      <c r="T339" s="23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4" t="s">
        <v>145</v>
      </c>
      <c r="AU339" s="234" t="s">
        <v>82</v>
      </c>
      <c r="AV339" s="13" t="s">
        <v>82</v>
      </c>
      <c r="AW339" s="13" t="s">
        <v>33</v>
      </c>
      <c r="AX339" s="13" t="s">
        <v>72</v>
      </c>
      <c r="AY339" s="234" t="s">
        <v>133</v>
      </c>
    </row>
    <row r="340" s="14" customFormat="1">
      <c r="A340" s="14"/>
      <c r="B340" s="235"/>
      <c r="C340" s="236"/>
      <c r="D340" s="225" t="s">
        <v>145</v>
      </c>
      <c r="E340" s="237" t="s">
        <v>19</v>
      </c>
      <c r="F340" s="238" t="s">
        <v>150</v>
      </c>
      <c r="G340" s="236"/>
      <c r="H340" s="239">
        <v>11.48</v>
      </c>
      <c r="I340" s="240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5" t="s">
        <v>145</v>
      </c>
      <c r="AU340" s="245" t="s">
        <v>82</v>
      </c>
      <c r="AV340" s="14" t="s">
        <v>141</v>
      </c>
      <c r="AW340" s="14" t="s">
        <v>33</v>
      </c>
      <c r="AX340" s="14" t="s">
        <v>80</v>
      </c>
      <c r="AY340" s="245" t="s">
        <v>133</v>
      </c>
    </row>
    <row r="341" s="2" customFormat="1" ht="21.75" customHeight="1">
      <c r="A341" s="39"/>
      <c r="B341" s="40"/>
      <c r="C341" s="205" t="s">
        <v>471</v>
      </c>
      <c r="D341" s="205" t="s">
        <v>136</v>
      </c>
      <c r="E341" s="206" t="s">
        <v>472</v>
      </c>
      <c r="F341" s="207" t="s">
        <v>473</v>
      </c>
      <c r="G341" s="208" t="s">
        <v>179</v>
      </c>
      <c r="H341" s="209">
        <v>137.63999999999999</v>
      </c>
      <c r="I341" s="210"/>
      <c r="J341" s="211">
        <f>ROUND(I341*H341,2)</f>
        <v>0</v>
      </c>
      <c r="K341" s="207" t="s">
        <v>140</v>
      </c>
      <c r="L341" s="45"/>
      <c r="M341" s="212" t="s">
        <v>19</v>
      </c>
      <c r="N341" s="213" t="s">
        <v>43</v>
      </c>
      <c r="O341" s="85"/>
      <c r="P341" s="214">
        <f>O341*H341</f>
        <v>0</v>
      </c>
      <c r="Q341" s="214">
        <v>0</v>
      </c>
      <c r="R341" s="214">
        <f>Q341*H341</f>
        <v>0</v>
      </c>
      <c r="S341" s="214">
        <v>0.0033800000000000002</v>
      </c>
      <c r="T341" s="215">
        <f>S341*H341</f>
        <v>0.4652232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16" t="s">
        <v>153</v>
      </c>
      <c r="AT341" s="216" t="s">
        <v>136</v>
      </c>
      <c r="AU341" s="216" t="s">
        <v>82</v>
      </c>
      <c r="AY341" s="18" t="s">
        <v>133</v>
      </c>
      <c r="BE341" s="217">
        <f>IF(N341="základní",J341,0)</f>
        <v>0</v>
      </c>
      <c r="BF341" s="217">
        <f>IF(N341="snížená",J341,0)</f>
        <v>0</v>
      </c>
      <c r="BG341" s="217">
        <f>IF(N341="zákl. přenesená",J341,0)</f>
        <v>0</v>
      </c>
      <c r="BH341" s="217">
        <f>IF(N341="sníž. přenesená",J341,0)</f>
        <v>0</v>
      </c>
      <c r="BI341" s="217">
        <f>IF(N341="nulová",J341,0)</f>
        <v>0</v>
      </c>
      <c r="BJ341" s="18" t="s">
        <v>80</v>
      </c>
      <c r="BK341" s="217">
        <f>ROUND(I341*H341,2)</f>
        <v>0</v>
      </c>
      <c r="BL341" s="18" t="s">
        <v>153</v>
      </c>
      <c r="BM341" s="216" t="s">
        <v>474</v>
      </c>
    </row>
    <row r="342" s="2" customFormat="1">
      <c r="A342" s="39"/>
      <c r="B342" s="40"/>
      <c r="C342" s="41"/>
      <c r="D342" s="218" t="s">
        <v>143</v>
      </c>
      <c r="E342" s="41"/>
      <c r="F342" s="219" t="s">
        <v>475</v>
      </c>
      <c r="G342" s="41"/>
      <c r="H342" s="41"/>
      <c r="I342" s="220"/>
      <c r="J342" s="41"/>
      <c r="K342" s="41"/>
      <c r="L342" s="45"/>
      <c r="M342" s="221"/>
      <c r="N342" s="222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143</v>
      </c>
      <c r="AU342" s="18" t="s">
        <v>82</v>
      </c>
    </row>
    <row r="343" s="13" customFormat="1">
      <c r="A343" s="13"/>
      <c r="B343" s="223"/>
      <c r="C343" s="224"/>
      <c r="D343" s="225" t="s">
        <v>145</v>
      </c>
      <c r="E343" s="226" t="s">
        <v>19</v>
      </c>
      <c r="F343" s="227" t="s">
        <v>476</v>
      </c>
      <c r="G343" s="224"/>
      <c r="H343" s="228">
        <v>52.299999999999997</v>
      </c>
      <c r="I343" s="229"/>
      <c r="J343" s="224"/>
      <c r="K343" s="224"/>
      <c r="L343" s="230"/>
      <c r="M343" s="231"/>
      <c r="N343" s="232"/>
      <c r="O343" s="232"/>
      <c r="P343" s="232"/>
      <c r="Q343" s="232"/>
      <c r="R343" s="232"/>
      <c r="S343" s="232"/>
      <c r="T343" s="23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4" t="s">
        <v>145</v>
      </c>
      <c r="AU343" s="234" t="s">
        <v>82</v>
      </c>
      <c r="AV343" s="13" t="s">
        <v>82</v>
      </c>
      <c r="AW343" s="13" t="s">
        <v>33</v>
      </c>
      <c r="AX343" s="13" t="s">
        <v>72</v>
      </c>
      <c r="AY343" s="234" t="s">
        <v>133</v>
      </c>
    </row>
    <row r="344" s="13" customFormat="1">
      <c r="A344" s="13"/>
      <c r="B344" s="223"/>
      <c r="C344" s="224"/>
      <c r="D344" s="225" t="s">
        <v>145</v>
      </c>
      <c r="E344" s="226" t="s">
        <v>19</v>
      </c>
      <c r="F344" s="227" t="s">
        <v>477</v>
      </c>
      <c r="G344" s="224"/>
      <c r="H344" s="228">
        <v>34.32</v>
      </c>
      <c r="I344" s="229"/>
      <c r="J344" s="224"/>
      <c r="K344" s="224"/>
      <c r="L344" s="230"/>
      <c r="M344" s="231"/>
      <c r="N344" s="232"/>
      <c r="O344" s="232"/>
      <c r="P344" s="232"/>
      <c r="Q344" s="232"/>
      <c r="R344" s="232"/>
      <c r="S344" s="232"/>
      <c r="T344" s="23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4" t="s">
        <v>145</v>
      </c>
      <c r="AU344" s="234" t="s">
        <v>82</v>
      </c>
      <c r="AV344" s="13" t="s">
        <v>82</v>
      </c>
      <c r="AW344" s="13" t="s">
        <v>33</v>
      </c>
      <c r="AX344" s="13" t="s">
        <v>72</v>
      </c>
      <c r="AY344" s="234" t="s">
        <v>133</v>
      </c>
    </row>
    <row r="345" s="13" customFormat="1">
      <c r="A345" s="13"/>
      <c r="B345" s="223"/>
      <c r="C345" s="224"/>
      <c r="D345" s="225" t="s">
        <v>145</v>
      </c>
      <c r="E345" s="226" t="s">
        <v>19</v>
      </c>
      <c r="F345" s="227" t="s">
        <v>478</v>
      </c>
      <c r="G345" s="224"/>
      <c r="H345" s="228">
        <v>18.5</v>
      </c>
      <c r="I345" s="229"/>
      <c r="J345" s="224"/>
      <c r="K345" s="224"/>
      <c r="L345" s="230"/>
      <c r="M345" s="231"/>
      <c r="N345" s="232"/>
      <c r="O345" s="232"/>
      <c r="P345" s="232"/>
      <c r="Q345" s="232"/>
      <c r="R345" s="232"/>
      <c r="S345" s="232"/>
      <c r="T345" s="23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4" t="s">
        <v>145</v>
      </c>
      <c r="AU345" s="234" t="s">
        <v>82</v>
      </c>
      <c r="AV345" s="13" t="s">
        <v>82</v>
      </c>
      <c r="AW345" s="13" t="s">
        <v>33</v>
      </c>
      <c r="AX345" s="13" t="s">
        <v>72</v>
      </c>
      <c r="AY345" s="234" t="s">
        <v>133</v>
      </c>
    </row>
    <row r="346" s="13" customFormat="1">
      <c r="A346" s="13"/>
      <c r="B346" s="223"/>
      <c r="C346" s="224"/>
      <c r="D346" s="225" t="s">
        <v>145</v>
      </c>
      <c r="E346" s="226" t="s">
        <v>19</v>
      </c>
      <c r="F346" s="227" t="s">
        <v>479</v>
      </c>
      <c r="G346" s="224"/>
      <c r="H346" s="228">
        <v>18.52</v>
      </c>
      <c r="I346" s="229"/>
      <c r="J346" s="224"/>
      <c r="K346" s="224"/>
      <c r="L346" s="230"/>
      <c r="M346" s="231"/>
      <c r="N346" s="232"/>
      <c r="O346" s="232"/>
      <c r="P346" s="232"/>
      <c r="Q346" s="232"/>
      <c r="R346" s="232"/>
      <c r="S346" s="232"/>
      <c r="T346" s="23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4" t="s">
        <v>145</v>
      </c>
      <c r="AU346" s="234" t="s">
        <v>82</v>
      </c>
      <c r="AV346" s="13" t="s">
        <v>82</v>
      </c>
      <c r="AW346" s="13" t="s">
        <v>33</v>
      </c>
      <c r="AX346" s="13" t="s">
        <v>72</v>
      </c>
      <c r="AY346" s="234" t="s">
        <v>133</v>
      </c>
    </row>
    <row r="347" s="13" customFormat="1">
      <c r="A347" s="13"/>
      <c r="B347" s="223"/>
      <c r="C347" s="224"/>
      <c r="D347" s="225" t="s">
        <v>145</v>
      </c>
      <c r="E347" s="226" t="s">
        <v>19</v>
      </c>
      <c r="F347" s="227" t="s">
        <v>480</v>
      </c>
      <c r="G347" s="224"/>
      <c r="H347" s="228">
        <v>14</v>
      </c>
      <c r="I347" s="229"/>
      <c r="J347" s="224"/>
      <c r="K347" s="224"/>
      <c r="L347" s="230"/>
      <c r="M347" s="231"/>
      <c r="N347" s="232"/>
      <c r="O347" s="232"/>
      <c r="P347" s="232"/>
      <c r="Q347" s="232"/>
      <c r="R347" s="232"/>
      <c r="S347" s="232"/>
      <c r="T347" s="23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4" t="s">
        <v>145</v>
      </c>
      <c r="AU347" s="234" t="s">
        <v>82</v>
      </c>
      <c r="AV347" s="13" t="s">
        <v>82</v>
      </c>
      <c r="AW347" s="13" t="s">
        <v>33</v>
      </c>
      <c r="AX347" s="13" t="s">
        <v>72</v>
      </c>
      <c r="AY347" s="234" t="s">
        <v>133</v>
      </c>
    </row>
    <row r="348" s="14" customFormat="1">
      <c r="A348" s="14"/>
      <c r="B348" s="235"/>
      <c r="C348" s="236"/>
      <c r="D348" s="225" t="s">
        <v>145</v>
      </c>
      <c r="E348" s="237" t="s">
        <v>19</v>
      </c>
      <c r="F348" s="238" t="s">
        <v>150</v>
      </c>
      <c r="G348" s="236"/>
      <c r="H348" s="239">
        <v>137.63999999999999</v>
      </c>
      <c r="I348" s="240"/>
      <c r="J348" s="236"/>
      <c r="K348" s="236"/>
      <c r="L348" s="241"/>
      <c r="M348" s="242"/>
      <c r="N348" s="243"/>
      <c r="O348" s="243"/>
      <c r="P348" s="243"/>
      <c r="Q348" s="243"/>
      <c r="R348" s="243"/>
      <c r="S348" s="243"/>
      <c r="T348" s="24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5" t="s">
        <v>145</v>
      </c>
      <c r="AU348" s="245" t="s">
        <v>82</v>
      </c>
      <c r="AV348" s="14" t="s">
        <v>141</v>
      </c>
      <c r="AW348" s="14" t="s">
        <v>33</v>
      </c>
      <c r="AX348" s="14" t="s">
        <v>80</v>
      </c>
      <c r="AY348" s="245" t="s">
        <v>133</v>
      </c>
    </row>
    <row r="349" s="2" customFormat="1" ht="16.5" customHeight="1">
      <c r="A349" s="39"/>
      <c r="B349" s="40"/>
      <c r="C349" s="205" t="s">
        <v>481</v>
      </c>
      <c r="D349" s="205" t="s">
        <v>136</v>
      </c>
      <c r="E349" s="206" t="s">
        <v>482</v>
      </c>
      <c r="F349" s="207" t="s">
        <v>483</v>
      </c>
      <c r="G349" s="208" t="s">
        <v>179</v>
      </c>
      <c r="H349" s="209">
        <v>25.399999999999999</v>
      </c>
      <c r="I349" s="210"/>
      <c r="J349" s="211">
        <f>ROUND(I349*H349,2)</f>
        <v>0</v>
      </c>
      <c r="K349" s="207" t="s">
        <v>140</v>
      </c>
      <c r="L349" s="45"/>
      <c r="M349" s="212" t="s">
        <v>19</v>
      </c>
      <c r="N349" s="213" t="s">
        <v>43</v>
      </c>
      <c r="O349" s="85"/>
      <c r="P349" s="214">
        <f>O349*H349</f>
        <v>0</v>
      </c>
      <c r="Q349" s="214">
        <v>0</v>
      </c>
      <c r="R349" s="214">
        <f>Q349*H349</f>
        <v>0</v>
      </c>
      <c r="S349" s="214">
        <v>0.00348</v>
      </c>
      <c r="T349" s="215">
        <f>S349*H349</f>
        <v>0.088391999999999998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16" t="s">
        <v>153</v>
      </c>
      <c r="AT349" s="216" t="s">
        <v>136</v>
      </c>
      <c r="AU349" s="216" t="s">
        <v>82</v>
      </c>
      <c r="AY349" s="18" t="s">
        <v>133</v>
      </c>
      <c r="BE349" s="217">
        <f>IF(N349="základní",J349,0)</f>
        <v>0</v>
      </c>
      <c r="BF349" s="217">
        <f>IF(N349="snížená",J349,0)</f>
        <v>0</v>
      </c>
      <c r="BG349" s="217">
        <f>IF(N349="zákl. přenesená",J349,0)</f>
        <v>0</v>
      </c>
      <c r="BH349" s="217">
        <f>IF(N349="sníž. přenesená",J349,0)</f>
        <v>0</v>
      </c>
      <c r="BI349" s="217">
        <f>IF(N349="nulová",J349,0)</f>
        <v>0</v>
      </c>
      <c r="BJ349" s="18" t="s">
        <v>80</v>
      </c>
      <c r="BK349" s="217">
        <f>ROUND(I349*H349,2)</f>
        <v>0</v>
      </c>
      <c r="BL349" s="18" t="s">
        <v>153</v>
      </c>
      <c r="BM349" s="216" t="s">
        <v>484</v>
      </c>
    </row>
    <row r="350" s="2" customFormat="1">
      <c r="A350" s="39"/>
      <c r="B350" s="40"/>
      <c r="C350" s="41"/>
      <c r="D350" s="218" t="s">
        <v>143</v>
      </c>
      <c r="E350" s="41"/>
      <c r="F350" s="219" t="s">
        <v>485</v>
      </c>
      <c r="G350" s="41"/>
      <c r="H350" s="41"/>
      <c r="I350" s="220"/>
      <c r="J350" s="41"/>
      <c r="K350" s="41"/>
      <c r="L350" s="45"/>
      <c r="M350" s="221"/>
      <c r="N350" s="222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143</v>
      </c>
      <c r="AU350" s="18" t="s">
        <v>82</v>
      </c>
    </row>
    <row r="351" s="13" customFormat="1">
      <c r="A351" s="13"/>
      <c r="B351" s="223"/>
      <c r="C351" s="224"/>
      <c r="D351" s="225" t="s">
        <v>145</v>
      </c>
      <c r="E351" s="226" t="s">
        <v>19</v>
      </c>
      <c r="F351" s="227" t="s">
        <v>486</v>
      </c>
      <c r="G351" s="224"/>
      <c r="H351" s="228">
        <v>15.4</v>
      </c>
      <c r="I351" s="229"/>
      <c r="J351" s="224"/>
      <c r="K351" s="224"/>
      <c r="L351" s="230"/>
      <c r="M351" s="231"/>
      <c r="N351" s="232"/>
      <c r="O351" s="232"/>
      <c r="P351" s="232"/>
      <c r="Q351" s="232"/>
      <c r="R351" s="232"/>
      <c r="S351" s="232"/>
      <c r="T351" s="23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4" t="s">
        <v>145</v>
      </c>
      <c r="AU351" s="234" t="s">
        <v>82</v>
      </c>
      <c r="AV351" s="13" t="s">
        <v>82</v>
      </c>
      <c r="AW351" s="13" t="s">
        <v>33</v>
      </c>
      <c r="AX351" s="13" t="s">
        <v>72</v>
      </c>
      <c r="AY351" s="234" t="s">
        <v>133</v>
      </c>
    </row>
    <row r="352" s="13" customFormat="1">
      <c r="A352" s="13"/>
      <c r="B352" s="223"/>
      <c r="C352" s="224"/>
      <c r="D352" s="225" t="s">
        <v>145</v>
      </c>
      <c r="E352" s="226" t="s">
        <v>19</v>
      </c>
      <c r="F352" s="227" t="s">
        <v>487</v>
      </c>
      <c r="G352" s="224"/>
      <c r="H352" s="228">
        <v>5</v>
      </c>
      <c r="I352" s="229"/>
      <c r="J352" s="224"/>
      <c r="K352" s="224"/>
      <c r="L352" s="230"/>
      <c r="M352" s="231"/>
      <c r="N352" s="232"/>
      <c r="O352" s="232"/>
      <c r="P352" s="232"/>
      <c r="Q352" s="232"/>
      <c r="R352" s="232"/>
      <c r="S352" s="232"/>
      <c r="T352" s="23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4" t="s">
        <v>145</v>
      </c>
      <c r="AU352" s="234" t="s">
        <v>82</v>
      </c>
      <c r="AV352" s="13" t="s">
        <v>82</v>
      </c>
      <c r="AW352" s="13" t="s">
        <v>33</v>
      </c>
      <c r="AX352" s="13" t="s">
        <v>72</v>
      </c>
      <c r="AY352" s="234" t="s">
        <v>133</v>
      </c>
    </row>
    <row r="353" s="13" customFormat="1">
      <c r="A353" s="13"/>
      <c r="B353" s="223"/>
      <c r="C353" s="224"/>
      <c r="D353" s="225" t="s">
        <v>145</v>
      </c>
      <c r="E353" s="226" t="s">
        <v>19</v>
      </c>
      <c r="F353" s="227" t="s">
        <v>488</v>
      </c>
      <c r="G353" s="224"/>
      <c r="H353" s="228">
        <v>5</v>
      </c>
      <c r="I353" s="229"/>
      <c r="J353" s="224"/>
      <c r="K353" s="224"/>
      <c r="L353" s="230"/>
      <c r="M353" s="231"/>
      <c r="N353" s="232"/>
      <c r="O353" s="232"/>
      <c r="P353" s="232"/>
      <c r="Q353" s="232"/>
      <c r="R353" s="232"/>
      <c r="S353" s="232"/>
      <c r="T353" s="23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4" t="s">
        <v>145</v>
      </c>
      <c r="AU353" s="234" t="s">
        <v>82</v>
      </c>
      <c r="AV353" s="13" t="s">
        <v>82</v>
      </c>
      <c r="AW353" s="13" t="s">
        <v>33</v>
      </c>
      <c r="AX353" s="13" t="s">
        <v>72</v>
      </c>
      <c r="AY353" s="234" t="s">
        <v>133</v>
      </c>
    </row>
    <row r="354" s="14" customFormat="1">
      <c r="A354" s="14"/>
      <c r="B354" s="235"/>
      <c r="C354" s="236"/>
      <c r="D354" s="225" t="s">
        <v>145</v>
      </c>
      <c r="E354" s="237" t="s">
        <v>19</v>
      </c>
      <c r="F354" s="238" t="s">
        <v>150</v>
      </c>
      <c r="G354" s="236"/>
      <c r="H354" s="239">
        <v>25.399999999999999</v>
      </c>
      <c r="I354" s="240"/>
      <c r="J354" s="236"/>
      <c r="K354" s="236"/>
      <c r="L354" s="241"/>
      <c r="M354" s="242"/>
      <c r="N354" s="243"/>
      <c r="O354" s="243"/>
      <c r="P354" s="243"/>
      <c r="Q354" s="243"/>
      <c r="R354" s="243"/>
      <c r="S354" s="243"/>
      <c r="T354" s="24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5" t="s">
        <v>145</v>
      </c>
      <c r="AU354" s="245" t="s">
        <v>82</v>
      </c>
      <c r="AV354" s="14" t="s">
        <v>141</v>
      </c>
      <c r="AW354" s="14" t="s">
        <v>33</v>
      </c>
      <c r="AX354" s="14" t="s">
        <v>80</v>
      </c>
      <c r="AY354" s="245" t="s">
        <v>133</v>
      </c>
    </row>
    <row r="355" s="2" customFormat="1" ht="16.5" customHeight="1">
      <c r="A355" s="39"/>
      <c r="B355" s="40"/>
      <c r="C355" s="205" t="s">
        <v>489</v>
      </c>
      <c r="D355" s="205" t="s">
        <v>136</v>
      </c>
      <c r="E355" s="206" t="s">
        <v>490</v>
      </c>
      <c r="F355" s="207" t="s">
        <v>491</v>
      </c>
      <c r="G355" s="208" t="s">
        <v>179</v>
      </c>
      <c r="H355" s="209">
        <v>25.600000000000001</v>
      </c>
      <c r="I355" s="210"/>
      <c r="J355" s="211">
        <f>ROUND(I355*H355,2)</f>
        <v>0</v>
      </c>
      <c r="K355" s="207" t="s">
        <v>140</v>
      </c>
      <c r="L355" s="45"/>
      <c r="M355" s="212" t="s">
        <v>19</v>
      </c>
      <c r="N355" s="213" t="s">
        <v>43</v>
      </c>
      <c r="O355" s="85"/>
      <c r="P355" s="214">
        <f>O355*H355</f>
        <v>0</v>
      </c>
      <c r="Q355" s="214">
        <v>0</v>
      </c>
      <c r="R355" s="214">
        <f>Q355*H355</f>
        <v>0</v>
      </c>
      <c r="S355" s="214">
        <v>0.0016999999999999999</v>
      </c>
      <c r="T355" s="215">
        <f>S355*H355</f>
        <v>0.043520000000000003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16" t="s">
        <v>153</v>
      </c>
      <c r="AT355" s="216" t="s">
        <v>136</v>
      </c>
      <c r="AU355" s="216" t="s">
        <v>82</v>
      </c>
      <c r="AY355" s="18" t="s">
        <v>133</v>
      </c>
      <c r="BE355" s="217">
        <f>IF(N355="základní",J355,0)</f>
        <v>0</v>
      </c>
      <c r="BF355" s="217">
        <f>IF(N355="snížená",J355,0)</f>
        <v>0</v>
      </c>
      <c r="BG355" s="217">
        <f>IF(N355="zákl. přenesená",J355,0)</f>
        <v>0</v>
      </c>
      <c r="BH355" s="217">
        <f>IF(N355="sníž. přenesená",J355,0)</f>
        <v>0</v>
      </c>
      <c r="BI355" s="217">
        <f>IF(N355="nulová",J355,0)</f>
        <v>0</v>
      </c>
      <c r="BJ355" s="18" t="s">
        <v>80</v>
      </c>
      <c r="BK355" s="217">
        <f>ROUND(I355*H355,2)</f>
        <v>0</v>
      </c>
      <c r="BL355" s="18" t="s">
        <v>153</v>
      </c>
      <c r="BM355" s="216" t="s">
        <v>492</v>
      </c>
    </row>
    <row r="356" s="2" customFormat="1">
      <c r="A356" s="39"/>
      <c r="B356" s="40"/>
      <c r="C356" s="41"/>
      <c r="D356" s="218" t="s">
        <v>143</v>
      </c>
      <c r="E356" s="41"/>
      <c r="F356" s="219" t="s">
        <v>493</v>
      </c>
      <c r="G356" s="41"/>
      <c r="H356" s="41"/>
      <c r="I356" s="220"/>
      <c r="J356" s="41"/>
      <c r="K356" s="41"/>
      <c r="L356" s="45"/>
      <c r="M356" s="221"/>
      <c r="N356" s="222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143</v>
      </c>
      <c r="AU356" s="18" t="s">
        <v>82</v>
      </c>
    </row>
    <row r="357" s="13" customFormat="1">
      <c r="A357" s="13"/>
      <c r="B357" s="223"/>
      <c r="C357" s="224"/>
      <c r="D357" s="225" t="s">
        <v>145</v>
      </c>
      <c r="E357" s="226" t="s">
        <v>19</v>
      </c>
      <c r="F357" s="227" t="s">
        <v>494</v>
      </c>
      <c r="G357" s="224"/>
      <c r="H357" s="228">
        <v>7.5</v>
      </c>
      <c r="I357" s="229"/>
      <c r="J357" s="224"/>
      <c r="K357" s="224"/>
      <c r="L357" s="230"/>
      <c r="M357" s="231"/>
      <c r="N357" s="232"/>
      <c r="O357" s="232"/>
      <c r="P357" s="232"/>
      <c r="Q357" s="232"/>
      <c r="R357" s="232"/>
      <c r="S357" s="232"/>
      <c r="T357" s="23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4" t="s">
        <v>145</v>
      </c>
      <c r="AU357" s="234" t="s">
        <v>82</v>
      </c>
      <c r="AV357" s="13" t="s">
        <v>82</v>
      </c>
      <c r="AW357" s="13" t="s">
        <v>33</v>
      </c>
      <c r="AX357" s="13" t="s">
        <v>72</v>
      </c>
      <c r="AY357" s="234" t="s">
        <v>133</v>
      </c>
    </row>
    <row r="358" s="13" customFormat="1">
      <c r="A358" s="13"/>
      <c r="B358" s="223"/>
      <c r="C358" s="224"/>
      <c r="D358" s="225" t="s">
        <v>145</v>
      </c>
      <c r="E358" s="226" t="s">
        <v>19</v>
      </c>
      <c r="F358" s="227" t="s">
        <v>495</v>
      </c>
      <c r="G358" s="224"/>
      <c r="H358" s="228">
        <v>4.5</v>
      </c>
      <c r="I358" s="229"/>
      <c r="J358" s="224"/>
      <c r="K358" s="224"/>
      <c r="L358" s="230"/>
      <c r="M358" s="231"/>
      <c r="N358" s="232"/>
      <c r="O358" s="232"/>
      <c r="P358" s="232"/>
      <c r="Q358" s="232"/>
      <c r="R358" s="232"/>
      <c r="S358" s="232"/>
      <c r="T358" s="23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4" t="s">
        <v>145</v>
      </c>
      <c r="AU358" s="234" t="s">
        <v>82</v>
      </c>
      <c r="AV358" s="13" t="s">
        <v>82</v>
      </c>
      <c r="AW358" s="13" t="s">
        <v>33</v>
      </c>
      <c r="AX358" s="13" t="s">
        <v>72</v>
      </c>
      <c r="AY358" s="234" t="s">
        <v>133</v>
      </c>
    </row>
    <row r="359" s="13" customFormat="1">
      <c r="A359" s="13"/>
      <c r="B359" s="223"/>
      <c r="C359" s="224"/>
      <c r="D359" s="225" t="s">
        <v>145</v>
      </c>
      <c r="E359" s="226" t="s">
        <v>19</v>
      </c>
      <c r="F359" s="227" t="s">
        <v>496</v>
      </c>
      <c r="G359" s="224"/>
      <c r="H359" s="228">
        <v>10.6</v>
      </c>
      <c r="I359" s="229"/>
      <c r="J359" s="224"/>
      <c r="K359" s="224"/>
      <c r="L359" s="230"/>
      <c r="M359" s="231"/>
      <c r="N359" s="232"/>
      <c r="O359" s="232"/>
      <c r="P359" s="232"/>
      <c r="Q359" s="232"/>
      <c r="R359" s="232"/>
      <c r="S359" s="232"/>
      <c r="T359" s="23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4" t="s">
        <v>145</v>
      </c>
      <c r="AU359" s="234" t="s">
        <v>82</v>
      </c>
      <c r="AV359" s="13" t="s">
        <v>82</v>
      </c>
      <c r="AW359" s="13" t="s">
        <v>33</v>
      </c>
      <c r="AX359" s="13" t="s">
        <v>72</v>
      </c>
      <c r="AY359" s="234" t="s">
        <v>133</v>
      </c>
    </row>
    <row r="360" s="13" customFormat="1">
      <c r="A360" s="13"/>
      <c r="B360" s="223"/>
      <c r="C360" s="224"/>
      <c r="D360" s="225" t="s">
        <v>145</v>
      </c>
      <c r="E360" s="226" t="s">
        <v>19</v>
      </c>
      <c r="F360" s="227" t="s">
        <v>497</v>
      </c>
      <c r="G360" s="224"/>
      <c r="H360" s="228">
        <v>3</v>
      </c>
      <c r="I360" s="229"/>
      <c r="J360" s="224"/>
      <c r="K360" s="224"/>
      <c r="L360" s="230"/>
      <c r="M360" s="231"/>
      <c r="N360" s="232"/>
      <c r="O360" s="232"/>
      <c r="P360" s="232"/>
      <c r="Q360" s="232"/>
      <c r="R360" s="232"/>
      <c r="S360" s="232"/>
      <c r="T360" s="23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4" t="s">
        <v>145</v>
      </c>
      <c r="AU360" s="234" t="s">
        <v>82</v>
      </c>
      <c r="AV360" s="13" t="s">
        <v>82</v>
      </c>
      <c r="AW360" s="13" t="s">
        <v>33</v>
      </c>
      <c r="AX360" s="13" t="s">
        <v>72</v>
      </c>
      <c r="AY360" s="234" t="s">
        <v>133</v>
      </c>
    </row>
    <row r="361" s="14" customFormat="1">
      <c r="A361" s="14"/>
      <c r="B361" s="235"/>
      <c r="C361" s="236"/>
      <c r="D361" s="225" t="s">
        <v>145</v>
      </c>
      <c r="E361" s="237" t="s">
        <v>19</v>
      </c>
      <c r="F361" s="238" t="s">
        <v>150</v>
      </c>
      <c r="G361" s="236"/>
      <c r="H361" s="239">
        <v>25.600000000000001</v>
      </c>
      <c r="I361" s="240"/>
      <c r="J361" s="236"/>
      <c r="K361" s="236"/>
      <c r="L361" s="241"/>
      <c r="M361" s="242"/>
      <c r="N361" s="243"/>
      <c r="O361" s="243"/>
      <c r="P361" s="243"/>
      <c r="Q361" s="243"/>
      <c r="R361" s="243"/>
      <c r="S361" s="243"/>
      <c r="T361" s="24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5" t="s">
        <v>145</v>
      </c>
      <c r="AU361" s="245" t="s">
        <v>82</v>
      </c>
      <c r="AV361" s="14" t="s">
        <v>141</v>
      </c>
      <c r="AW361" s="14" t="s">
        <v>33</v>
      </c>
      <c r="AX361" s="14" t="s">
        <v>80</v>
      </c>
      <c r="AY361" s="245" t="s">
        <v>133</v>
      </c>
    </row>
    <row r="362" s="2" customFormat="1" ht="16.5" customHeight="1">
      <c r="A362" s="39"/>
      <c r="B362" s="40"/>
      <c r="C362" s="205" t="s">
        <v>498</v>
      </c>
      <c r="D362" s="205" t="s">
        <v>136</v>
      </c>
      <c r="E362" s="206" t="s">
        <v>499</v>
      </c>
      <c r="F362" s="207" t="s">
        <v>500</v>
      </c>
      <c r="G362" s="208" t="s">
        <v>179</v>
      </c>
      <c r="H362" s="209">
        <v>55.850000000000001</v>
      </c>
      <c r="I362" s="210"/>
      <c r="J362" s="211">
        <f>ROUND(I362*H362,2)</f>
        <v>0</v>
      </c>
      <c r="K362" s="207" t="s">
        <v>140</v>
      </c>
      <c r="L362" s="45"/>
      <c r="M362" s="212" t="s">
        <v>19</v>
      </c>
      <c r="N362" s="213" t="s">
        <v>43</v>
      </c>
      <c r="O362" s="85"/>
      <c r="P362" s="214">
        <f>O362*H362</f>
        <v>0</v>
      </c>
      <c r="Q362" s="214">
        <v>0</v>
      </c>
      <c r="R362" s="214">
        <f>Q362*H362</f>
        <v>0</v>
      </c>
      <c r="S362" s="214">
        <v>0.0017700000000000001</v>
      </c>
      <c r="T362" s="215">
        <f>S362*H362</f>
        <v>0.098854500000000012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16" t="s">
        <v>153</v>
      </c>
      <c r="AT362" s="216" t="s">
        <v>136</v>
      </c>
      <c r="AU362" s="216" t="s">
        <v>82</v>
      </c>
      <c r="AY362" s="18" t="s">
        <v>133</v>
      </c>
      <c r="BE362" s="217">
        <f>IF(N362="základní",J362,0)</f>
        <v>0</v>
      </c>
      <c r="BF362" s="217">
        <f>IF(N362="snížená",J362,0)</f>
        <v>0</v>
      </c>
      <c r="BG362" s="217">
        <f>IF(N362="zákl. přenesená",J362,0)</f>
        <v>0</v>
      </c>
      <c r="BH362" s="217">
        <f>IF(N362="sníž. přenesená",J362,0)</f>
        <v>0</v>
      </c>
      <c r="BI362" s="217">
        <f>IF(N362="nulová",J362,0)</f>
        <v>0</v>
      </c>
      <c r="BJ362" s="18" t="s">
        <v>80</v>
      </c>
      <c r="BK362" s="217">
        <f>ROUND(I362*H362,2)</f>
        <v>0</v>
      </c>
      <c r="BL362" s="18" t="s">
        <v>153</v>
      </c>
      <c r="BM362" s="216" t="s">
        <v>501</v>
      </c>
    </row>
    <row r="363" s="2" customFormat="1">
      <c r="A363" s="39"/>
      <c r="B363" s="40"/>
      <c r="C363" s="41"/>
      <c r="D363" s="218" t="s">
        <v>143</v>
      </c>
      <c r="E363" s="41"/>
      <c r="F363" s="219" t="s">
        <v>502</v>
      </c>
      <c r="G363" s="41"/>
      <c r="H363" s="41"/>
      <c r="I363" s="220"/>
      <c r="J363" s="41"/>
      <c r="K363" s="41"/>
      <c r="L363" s="45"/>
      <c r="M363" s="221"/>
      <c r="N363" s="222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143</v>
      </c>
      <c r="AU363" s="18" t="s">
        <v>82</v>
      </c>
    </row>
    <row r="364" s="13" customFormat="1">
      <c r="A364" s="13"/>
      <c r="B364" s="223"/>
      <c r="C364" s="224"/>
      <c r="D364" s="225" t="s">
        <v>145</v>
      </c>
      <c r="E364" s="226" t="s">
        <v>19</v>
      </c>
      <c r="F364" s="227" t="s">
        <v>503</v>
      </c>
      <c r="G364" s="224"/>
      <c r="H364" s="228">
        <v>17.949999999999999</v>
      </c>
      <c r="I364" s="229"/>
      <c r="J364" s="224"/>
      <c r="K364" s="224"/>
      <c r="L364" s="230"/>
      <c r="M364" s="231"/>
      <c r="N364" s="232"/>
      <c r="O364" s="232"/>
      <c r="P364" s="232"/>
      <c r="Q364" s="232"/>
      <c r="R364" s="232"/>
      <c r="S364" s="232"/>
      <c r="T364" s="23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4" t="s">
        <v>145</v>
      </c>
      <c r="AU364" s="234" t="s">
        <v>82</v>
      </c>
      <c r="AV364" s="13" t="s">
        <v>82</v>
      </c>
      <c r="AW364" s="13" t="s">
        <v>33</v>
      </c>
      <c r="AX364" s="13" t="s">
        <v>72</v>
      </c>
      <c r="AY364" s="234" t="s">
        <v>133</v>
      </c>
    </row>
    <row r="365" s="13" customFormat="1">
      <c r="A365" s="13"/>
      <c r="B365" s="223"/>
      <c r="C365" s="224"/>
      <c r="D365" s="225" t="s">
        <v>145</v>
      </c>
      <c r="E365" s="226" t="s">
        <v>19</v>
      </c>
      <c r="F365" s="227" t="s">
        <v>504</v>
      </c>
      <c r="G365" s="224"/>
      <c r="H365" s="228">
        <v>13.199999999999999</v>
      </c>
      <c r="I365" s="229"/>
      <c r="J365" s="224"/>
      <c r="K365" s="224"/>
      <c r="L365" s="230"/>
      <c r="M365" s="231"/>
      <c r="N365" s="232"/>
      <c r="O365" s="232"/>
      <c r="P365" s="232"/>
      <c r="Q365" s="232"/>
      <c r="R365" s="232"/>
      <c r="S365" s="232"/>
      <c r="T365" s="23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4" t="s">
        <v>145</v>
      </c>
      <c r="AU365" s="234" t="s">
        <v>82</v>
      </c>
      <c r="AV365" s="13" t="s">
        <v>82</v>
      </c>
      <c r="AW365" s="13" t="s">
        <v>33</v>
      </c>
      <c r="AX365" s="13" t="s">
        <v>72</v>
      </c>
      <c r="AY365" s="234" t="s">
        <v>133</v>
      </c>
    </row>
    <row r="366" s="13" customFormat="1">
      <c r="A366" s="13"/>
      <c r="B366" s="223"/>
      <c r="C366" s="224"/>
      <c r="D366" s="225" t="s">
        <v>145</v>
      </c>
      <c r="E366" s="226" t="s">
        <v>19</v>
      </c>
      <c r="F366" s="227" t="s">
        <v>505</v>
      </c>
      <c r="G366" s="224"/>
      <c r="H366" s="228">
        <v>10.699999999999999</v>
      </c>
      <c r="I366" s="229"/>
      <c r="J366" s="224"/>
      <c r="K366" s="224"/>
      <c r="L366" s="230"/>
      <c r="M366" s="231"/>
      <c r="N366" s="232"/>
      <c r="O366" s="232"/>
      <c r="P366" s="232"/>
      <c r="Q366" s="232"/>
      <c r="R366" s="232"/>
      <c r="S366" s="232"/>
      <c r="T366" s="23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4" t="s">
        <v>145</v>
      </c>
      <c r="AU366" s="234" t="s">
        <v>82</v>
      </c>
      <c r="AV366" s="13" t="s">
        <v>82</v>
      </c>
      <c r="AW366" s="13" t="s">
        <v>33</v>
      </c>
      <c r="AX366" s="13" t="s">
        <v>72</v>
      </c>
      <c r="AY366" s="234" t="s">
        <v>133</v>
      </c>
    </row>
    <row r="367" s="13" customFormat="1">
      <c r="A367" s="13"/>
      <c r="B367" s="223"/>
      <c r="C367" s="224"/>
      <c r="D367" s="225" t="s">
        <v>145</v>
      </c>
      <c r="E367" s="226" t="s">
        <v>19</v>
      </c>
      <c r="F367" s="227" t="s">
        <v>506</v>
      </c>
      <c r="G367" s="224"/>
      <c r="H367" s="228">
        <v>14</v>
      </c>
      <c r="I367" s="229"/>
      <c r="J367" s="224"/>
      <c r="K367" s="224"/>
      <c r="L367" s="230"/>
      <c r="M367" s="231"/>
      <c r="N367" s="232"/>
      <c r="O367" s="232"/>
      <c r="P367" s="232"/>
      <c r="Q367" s="232"/>
      <c r="R367" s="232"/>
      <c r="S367" s="232"/>
      <c r="T367" s="23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4" t="s">
        <v>145</v>
      </c>
      <c r="AU367" s="234" t="s">
        <v>82</v>
      </c>
      <c r="AV367" s="13" t="s">
        <v>82</v>
      </c>
      <c r="AW367" s="13" t="s">
        <v>33</v>
      </c>
      <c r="AX367" s="13" t="s">
        <v>72</v>
      </c>
      <c r="AY367" s="234" t="s">
        <v>133</v>
      </c>
    </row>
    <row r="368" s="14" customFormat="1">
      <c r="A368" s="14"/>
      <c r="B368" s="235"/>
      <c r="C368" s="236"/>
      <c r="D368" s="225" t="s">
        <v>145</v>
      </c>
      <c r="E368" s="237" t="s">
        <v>19</v>
      </c>
      <c r="F368" s="238" t="s">
        <v>150</v>
      </c>
      <c r="G368" s="236"/>
      <c r="H368" s="239">
        <v>55.849999999999994</v>
      </c>
      <c r="I368" s="240"/>
      <c r="J368" s="236"/>
      <c r="K368" s="236"/>
      <c r="L368" s="241"/>
      <c r="M368" s="242"/>
      <c r="N368" s="243"/>
      <c r="O368" s="243"/>
      <c r="P368" s="243"/>
      <c r="Q368" s="243"/>
      <c r="R368" s="243"/>
      <c r="S368" s="243"/>
      <c r="T368" s="24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5" t="s">
        <v>145</v>
      </c>
      <c r="AU368" s="245" t="s">
        <v>82</v>
      </c>
      <c r="AV368" s="14" t="s">
        <v>141</v>
      </c>
      <c r="AW368" s="14" t="s">
        <v>33</v>
      </c>
      <c r="AX368" s="14" t="s">
        <v>80</v>
      </c>
      <c r="AY368" s="245" t="s">
        <v>133</v>
      </c>
    </row>
    <row r="369" s="2" customFormat="1" ht="16.5" customHeight="1">
      <c r="A369" s="39"/>
      <c r="B369" s="40"/>
      <c r="C369" s="205" t="s">
        <v>507</v>
      </c>
      <c r="D369" s="205" t="s">
        <v>136</v>
      </c>
      <c r="E369" s="206" t="s">
        <v>508</v>
      </c>
      <c r="F369" s="207" t="s">
        <v>509</v>
      </c>
      <c r="G369" s="208" t="s">
        <v>275</v>
      </c>
      <c r="H369" s="209">
        <v>1</v>
      </c>
      <c r="I369" s="210"/>
      <c r="J369" s="211">
        <f>ROUND(I369*H369,2)</f>
        <v>0</v>
      </c>
      <c r="K369" s="207" t="s">
        <v>19</v>
      </c>
      <c r="L369" s="45"/>
      <c r="M369" s="212" t="s">
        <v>19</v>
      </c>
      <c r="N369" s="213" t="s">
        <v>43</v>
      </c>
      <c r="O369" s="85"/>
      <c r="P369" s="214">
        <f>O369*H369</f>
        <v>0</v>
      </c>
      <c r="Q369" s="214">
        <v>0</v>
      </c>
      <c r="R369" s="214">
        <f>Q369*H369</f>
        <v>0</v>
      </c>
      <c r="S369" s="214">
        <v>0.014999999999999999</v>
      </c>
      <c r="T369" s="215">
        <f>S369*H369</f>
        <v>0.014999999999999999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16" t="s">
        <v>153</v>
      </c>
      <c r="AT369" s="216" t="s">
        <v>136</v>
      </c>
      <c r="AU369" s="216" t="s">
        <v>82</v>
      </c>
      <c r="AY369" s="18" t="s">
        <v>133</v>
      </c>
      <c r="BE369" s="217">
        <f>IF(N369="základní",J369,0)</f>
        <v>0</v>
      </c>
      <c r="BF369" s="217">
        <f>IF(N369="snížená",J369,0)</f>
        <v>0</v>
      </c>
      <c r="BG369" s="217">
        <f>IF(N369="zákl. přenesená",J369,0)</f>
        <v>0</v>
      </c>
      <c r="BH369" s="217">
        <f>IF(N369="sníž. přenesená",J369,0)</f>
        <v>0</v>
      </c>
      <c r="BI369" s="217">
        <f>IF(N369="nulová",J369,0)</f>
        <v>0</v>
      </c>
      <c r="BJ369" s="18" t="s">
        <v>80</v>
      </c>
      <c r="BK369" s="217">
        <f>ROUND(I369*H369,2)</f>
        <v>0</v>
      </c>
      <c r="BL369" s="18" t="s">
        <v>153</v>
      </c>
      <c r="BM369" s="216" t="s">
        <v>510</v>
      </c>
    </row>
    <row r="370" s="13" customFormat="1">
      <c r="A370" s="13"/>
      <c r="B370" s="223"/>
      <c r="C370" s="224"/>
      <c r="D370" s="225" t="s">
        <v>145</v>
      </c>
      <c r="E370" s="226" t="s">
        <v>19</v>
      </c>
      <c r="F370" s="227" t="s">
        <v>80</v>
      </c>
      <c r="G370" s="224"/>
      <c r="H370" s="228">
        <v>1</v>
      </c>
      <c r="I370" s="229"/>
      <c r="J370" s="224"/>
      <c r="K370" s="224"/>
      <c r="L370" s="230"/>
      <c r="M370" s="231"/>
      <c r="N370" s="232"/>
      <c r="O370" s="232"/>
      <c r="P370" s="232"/>
      <c r="Q370" s="232"/>
      <c r="R370" s="232"/>
      <c r="S370" s="232"/>
      <c r="T370" s="23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4" t="s">
        <v>145</v>
      </c>
      <c r="AU370" s="234" t="s">
        <v>82</v>
      </c>
      <c r="AV370" s="13" t="s">
        <v>82</v>
      </c>
      <c r="AW370" s="13" t="s">
        <v>33</v>
      </c>
      <c r="AX370" s="13" t="s">
        <v>80</v>
      </c>
      <c r="AY370" s="234" t="s">
        <v>133</v>
      </c>
    </row>
    <row r="371" s="2" customFormat="1" ht="16.5" customHeight="1">
      <c r="A371" s="39"/>
      <c r="B371" s="40"/>
      <c r="C371" s="205" t="s">
        <v>511</v>
      </c>
      <c r="D371" s="205" t="s">
        <v>136</v>
      </c>
      <c r="E371" s="206" t="s">
        <v>512</v>
      </c>
      <c r="F371" s="207" t="s">
        <v>513</v>
      </c>
      <c r="G371" s="208" t="s">
        <v>275</v>
      </c>
      <c r="H371" s="209">
        <v>14</v>
      </c>
      <c r="I371" s="210"/>
      <c r="J371" s="211">
        <f>ROUND(I371*H371,2)</f>
        <v>0</v>
      </c>
      <c r="K371" s="207" t="s">
        <v>140</v>
      </c>
      <c r="L371" s="45"/>
      <c r="M371" s="212" t="s">
        <v>19</v>
      </c>
      <c r="N371" s="213" t="s">
        <v>43</v>
      </c>
      <c r="O371" s="85"/>
      <c r="P371" s="214">
        <f>O371*H371</f>
        <v>0</v>
      </c>
      <c r="Q371" s="214">
        <v>0</v>
      </c>
      <c r="R371" s="214">
        <f>Q371*H371</f>
        <v>0</v>
      </c>
      <c r="S371" s="214">
        <v>0.0090600000000000003</v>
      </c>
      <c r="T371" s="215">
        <f>S371*H371</f>
        <v>0.12684000000000001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16" t="s">
        <v>153</v>
      </c>
      <c r="AT371" s="216" t="s">
        <v>136</v>
      </c>
      <c r="AU371" s="216" t="s">
        <v>82</v>
      </c>
      <c r="AY371" s="18" t="s">
        <v>133</v>
      </c>
      <c r="BE371" s="217">
        <f>IF(N371="základní",J371,0)</f>
        <v>0</v>
      </c>
      <c r="BF371" s="217">
        <f>IF(N371="snížená",J371,0)</f>
        <v>0</v>
      </c>
      <c r="BG371" s="217">
        <f>IF(N371="zákl. přenesená",J371,0)</f>
        <v>0</v>
      </c>
      <c r="BH371" s="217">
        <f>IF(N371="sníž. přenesená",J371,0)</f>
        <v>0</v>
      </c>
      <c r="BI371" s="217">
        <f>IF(N371="nulová",J371,0)</f>
        <v>0</v>
      </c>
      <c r="BJ371" s="18" t="s">
        <v>80</v>
      </c>
      <c r="BK371" s="217">
        <f>ROUND(I371*H371,2)</f>
        <v>0</v>
      </c>
      <c r="BL371" s="18" t="s">
        <v>153</v>
      </c>
      <c r="BM371" s="216" t="s">
        <v>514</v>
      </c>
    </row>
    <row r="372" s="2" customFormat="1">
      <c r="A372" s="39"/>
      <c r="B372" s="40"/>
      <c r="C372" s="41"/>
      <c r="D372" s="218" t="s">
        <v>143</v>
      </c>
      <c r="E372" s="41"/>
      <c r="F372" s="219" t="s">
        <v>515</v>
      </c>
      <c r="G372" s="41"/>
      <c r="H372" s="41"/>
      <c r="I372" s="220"/>
      <c r="J372" s="41"/>
      <c r="K372" s="41"/>
      <c r="L372" s="45"/>
      <c r="M372" s="221"/>
      <c r="N372" s="222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143</v>
      </c>
      <c r="AU372" s="18" t="s">
        <v>82</v>
      </c>
    </row>
    <row r="373" s="13" customFormat="1">
      <c r="A373" s="13"/>
      <c r="B373" s="223"/>
      <c r="C373" s="224"/>
      <c r="D373" s="225" t="s">
        <v>145</v>
      </c>
      <c r="E373" s="226" t="s">
        <v>19</v>
      </c>
      <c r="F373" s="227" t="s">
        <v>232</v>
      </c>
      <c r="G373" s="224"/>
      <c r="H373" s="228">
        <v>14</v>
      </c>
      <c r="I373" s="229"/>
      <c r="J373" s="224"/>
      <c r="K373" s="224"/>
      <c r="L373" s="230"/>
      <c r="M373" s="231"/>
      <c r="N373" s="232"/>
      <c r="O373" s="232"/>
      <c r="P373" s="232"/>
      <c r="Q373" s="232"/>
      <c r="R373" s="232"/>
      <c r="S373" s="232"/>
      <c r="T373" s="23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4" t="s">
        <v>145</v>
      </c>
      <c r="AU373" s="234" t="s">
        <v>82</v>
      </c>
      <c r="AV373" s="13" t="s">
        <v>82</v>
      </c>
      <c r="AW373" s="13" t="s">
        <v>33</v>
      </c>
      <c r="AX373" s="13" t="s">
        <v>80</v>
      </c>
      <c r="AY373" s="234" t="s">
        <v>133</v>
      </c>
    </row>
    <row r="374" s="2" customFormat="1" ht="16.5" customHeight="1">
      <c r="A374" s="39"/>
      <c r="B374" s="40"/>
      <c r="C374" s="205" t="s">
        <v>516</v>
      </c>
      <c r="D374" s="205" t="s">
        <v>136</v>
      </c>
      <c r="E374" s="206" t="s">
        <v>517</v>
      </c>
      <c r="F374" s="207" t="s">
        <v>518</v>
      </c>
      <c r="G374" s="208" t="s">
        <v>275</v>
      </c>
      <c r="H374" s="209">
        <v>16</v>
      </c>
      <c r="I374" s="210"/>
      <c r="J374" s="211">
        <f>ROUND(I374*H374,2)</f>
        <v>0</v>
      </c>
      <c r="K374" s="207" t="s">
        <v>140</v>
      </c>
      <c r="L374" s="45"/>
      <c r="M374" s="212" t="s">
        <v>19</v>
      </c>
      <c r="N374" s="213" t="s">
        <v>43</v>
      </c>
      <c r="O374" s="85"/>
      <c r="P374" s="214">
        <f>O374*H374</f>
        <v>0</v>
      </c>
      <c r="Q374" s="214">
        <v>0</v>
      </c>
      <c r="R374" s="214">
        <f>Q374*H374</f>
        <v>0</v>
      </c>
      <c r="S374" s="214">
        <v>0.00022000000000000001</v>
      </c>
      <c r="T374" s="215">
        <f>S374*H374</f>
        <v>0.0035200000000000001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16" t="s">
        <v>153</v>
      </c>
      <c r="AT374" s="216" t="s">
        <v>136</v>
      </c>
      <c r="AU374" s="216" t="s">
        <v>82</v>
      </c>
      <c r="AY374" s="18" t="s">
        <v>133</v>
      </c>
      <c r="BE374" s="217">
        <f>IF(N374="základní",J374,0)</f>
        <v>0</v>
      </c>
      <c r="BF374" s="217">
        <f>IF(N374="snížená",J374,0)</f>
        <v>0</v>
      </c>
      <c r="BG374" s="217">
        <f>IF(N374="zákl. přenesená",J374,0)</f>
        <v>0</v>
      </c>
      <c r="BH374" s="217">
        <f>IF(N374="sníž. přenesená",J374,0)</f>
        <v>0</v>
      </c>
      <c r="BI374" s="217">
        <f>IF(N374="nulová",J374,0)</f>
        <v>0</v>
      </c>
      <c r="BJ374" s="18" t="s">
        <v>80</v>
      </c>
      <c r="BK374" s="217">
        <f>ROUND(I374*H374,2)</f>
        <v>0</v>
      </c>
      <c r="BL374" s="18" t="s">
        <v>153</v>
      </c>
      <c r="BM374" s="216" t="s">
        <v>519</v>
      </c>
    </row>
    <row r="375" s="2" customFormat="1">
      <c r="A375" s="39"/>
      <c r="B375" s="40"/>
      <c r="C375" s="41"/>
      <c r="D375" s="218" t="s">
        <v>143</v>
      </c>
      <c r="E375" s="41"/>
      <c r="F375" s="219" t="s">
        <v>520</v>
      </c>
      <c r="G375" s="41"/>
      <c r="H375" s="41"/>
      <c r="I375" s="220"/>
      <c r="J375" s="41"/>
      <c r="K375" s="41"/>
      <c r="L375" s="45"/>
      <c r="M375" s="221"/>
      <c r="N375" s="222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143</v>
      </c>
      <c r="AU375" s="18" t="s">
        <v>82</v>
      </c>
    </row>
    <row r="376" s="13" customFormat="1">
      <c r="A376" s="13"/>
      <c r="B376" s="223"/>
      <c r="C376" s="224"/>
      <c r="D376" s="225" t="s">
        <v>145</v>
      </c>
      <c r="E376" s="226" t="s">
        <v>19</v>
      </c>
      <c r="F376" s="227" t="s">
        <v>153</v>
      </c>
      <c r="G376" s="224"/>
      <c r="H376" s="228">
        <v>16</v>
      </c>
      <c r="I376" s="229"/>
      <c r="J376" s="224"/>
      <c r="K376" s="224"/>
      <c r="L376" s="230"/>
      <c r="M376" s="231"/>
      <c r="N376" s="232"/>
      <c r="O376" s="232"/>
      <c r="P376" s="232"/>
      <c r="Q376" s="232"/>
      <c r="R376" s="232"/>
      <c r="S376" s="232"/>
      <c r="T376" s="23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4" t="s">
        <v>145</v>
      </c>
      <c r="AU376" s="234" t="s">
        <v>82</v>
      </c>
      <c r="AV376" s="13" t="s">
        <v>82</v>
      </c>
      <c r="AW376" s="13" t="s">
        <v>33</v>
      </c>
      <c r="AX376" s="13" t="s">
        <v>80</v>
      </c>
      <c r="AY376" s="234" t="s">
        <v>133</v>
      </c>
    </row>
    <row r="377" s="2" customFormat="1" ht="16.5" customHeight="1">
      <c r="A377" s="39"/>
      <c r="B377" s="40"/>
      <c r="C377" s="205" t="s">
        <v>521</v>
      </c>
      <c r="D377" s="205" t="s">
        <v>136</v>
      </c>
      <c r="E377" s="206" t="s">
        <v>522</v>
      </c>
      <c r="F377" s="207" t="s">
        <v>523</v>
      </c>
      <c r="G377" s="208" t="s">
        <v>179</v>
      </c>
      <c r="H377" s="209">
        <v>57</v>
      </c>
      <c r="I377" s="210"/>
      <c r="J377" s="211">
        <f>ROUND(I377*H377,2)</f>
        <v>0</v>
      </c>
      <c r="K377" s="207" t="s">
        <v>140</v>
      </c>
      <c r="L377" s="45"/>
      <c r="M377" s="212" t="s">
        <v>19</v>
      </c>
      <c r="N377" s="213" t="s">
        <v>43</v>
      </c>
      <c r="O377" s="85"/>
      <c r="P377" s="214">
        <f>O377*H377</f>
        <v>0</v>
      </c>
      <c r="Q377" s="214">
        <v>0</v>
      </c>
      <c r="R377" s="214">
        <f>Q377*H377</f>
        <v>0</v>
      </c>
      <c r="S377" s="214">
        <v>0.00191</v>
      </c>
      <c r="T377" s="215">
        <f>S377*H377</f>
        <v>0.10887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16" t="s">
        <v>153</v>
      </c>
      <c r="AT377" s="216" t="s">
        <v>136</v>
      </c>
      <c r="AU377" s="216" t="s">
        <v>82</v>
      </c>
      <c r="AY377" s="18" t="s">
        <v>133</v>
      </c>
      <c r="BE377" s="217">
        <f>IF(N377="základní",J377,0)</f>
        <v>0</v>
      </c>
      <c r="BF377" s="217">
        <f>IF(N377="snížená",J377,0)</f>
        <v>0</v>
      </c>
      <c r="BG377" s="217">
        <f>IF(N377="zákl. přenesená",J377,0)</f>
        <v>0</v>
      </c>
      <c r="BH377" s="217">
        <f>IF(N377="sníž. přenesená",J377,0)</f>
        <v>0</v>
      </c>
      <c r="BI377" s="217">
        <f>IF(N377="nulová",J377,0)</f>
        <v>0</v>
      </c>
      <c r="BJ377" s="18" t="s">
        <v>80</v>
      </c>
      <c r="BK377" s="217">
        <f>ROUND(I377*H377,2)</f>
        <v>0</v>
      </c>
      <c r="BL377" s="18" t="s">
        <v>153</v>
      </c>
      <c r="BM377" s="216" t="s">
        <v>524</v>
      </c>
    </row>
    <row r="378" s="2" customFormat="1">
      <c r="A378" s="39"/>
      <c r="B378" s="40"/>
      <c r="C378" s="41"/>
      <c r="D378" s="218" t="s">
        <v>143</v>
      </c>
      <c r="E378" s="41"/>
      <c r="F378" s="219" t="s">
        <v>525</v>
      </c>
      <c r="G378" s="41"/>
      <c r="H378" s="41"/>
      <c r="I378" s="220"/>
      <c r="J378" s="41"/>
      <c r="K378" s="41"/>
      <c r="L378" s="45"/>
      <c r="M378" s="221"/>
      <c r="N378" s="222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143</v>
      </c>
      <c r="AU378" s="18" t="s">
        <v>82</v>
      </c>
    </row>
    <row r="379" s="13" customFormat="1">
      <c r="A379" s="13"/>
      <c r="B379" s="223"/>
      <c r="C379" s="224"/>
      <c r="D379" s="225" t="s">
        <v>145</v>
      </c>
      <c r="E379" s="226" t="s">
        <v>19</v>
      </c>
      <c r="F379" s="227" t="s">
        <v>526</v>
      </c>
      <c r="G379" s="224"/>
      <c r="H379" s="228">
        <v>57</v>
      </c>
      <c r="I379" s="229"/>
      <c r="J379" s="224"/>
      <c r="K379" s="224"/>
      <c r="L379" s="230"/>
      <c r="M379" s="231"/>
      <c r="N379" s="232"/>
      <c r="O379" s="232"/>
      <c r="P379" s="232"/>
      <c r="Q379" s="232"/>
      <c r="R379" s="232"/>
      <c r="S379" s="232"/>
      <c r="T379" s="23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4" t="s">
        <v>145</v>
      </c>
      <c r="AU379" s="234" t="s">
        <v>82</v>
      </c>
      <c r="AV379" s="13" t="s">
        <v>82</v>
      </c>
      <c r="AW379" s="13" t="s">
        <v>33</v>
      </c>
      <c r="AX379" s="13" t="s">
        <v>80</v>
      </c>
      <c r="AY379" s="234" t="s">
        <v>133</v>
      </c>
    </row>
    <row r="380" s="2" customFormat="1" ht="16.5" customHeight="1">
      <c r="A380" s="39"/>
      <c r="B380" s="40"/>
      <c r="C380" s="205" t="s">
        <v>527</v>
      </c>
      <c r="D380" s="205" t="s">
        <v>136</v>
      </c>
      <c r="E380" s="206" t="s">
        <v>528</v>
      </c>
      <c r="F380" s="207" t="s">
        <v>529</v>
      </c>
      <c r="G380" s="208" t="s">
        <v>179</v>
      </c>
      <c r="H380" s="209">
        <v>2.3999999999999999</v>
      </c>
      <c r="I380" s="210"/>
      <c r="J380" s="211">
        <f>ROUND(I380*H380,2)</f>
        <v>0</v>
      </c>
      <c r="K380" s="207" t="s">
        <v>140</v>
      </c>
      <c r="L380" s="45"/>
      <c r="M380" s="212" t="s">
        <v>19</v>
      </c>
      <c r="N380" s="213" t="s">
        <v>43</v>
      </c>
      <c r="O380" s="85"/>
      <c r="P380" s="214">
        <f>O380*H380</f>
        <v>0</v>
      </c>
      <c r="Q380" s="214">
        <v>0</v>
      </c>
      <c r="R380" s="214">
        <f>Q380*H380</f>
        <v>0</v>
      </c>
      <c r="S380" s="214">
        <v>0.00175</v>
      </c>
      <c r="T380" s="215">
        <f>S380*H380</f>
        <v>0.0041999999999999997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16" t="s">
        <v>153</v>
      </c>
      <c r="AT380" s="216" t="s">
        <v>136</v>
      </c>
      <c r="AU380" s="216" t="s">
        <v>82</v>
      </c>
      <c r="AY380" s="18" t="s">
        <v>133</v>
      </c>
      <c r="BE380" s="217">
        <f>IF(N380="základní",J380,0)</f>
        <v>0</v>
      </c>
      <c r="BF380" s="217">
        <f>IF(N380="snížená",J380,0)</f>
        <v>0</v>
      </c>
      <c r="BG380" s="217">
        <f>IF(N380="zákl. přenesená",J380,0)</f>
        <v>0</v>
      </c>
      <c r="BH380" s="217">
        <f>IF(N380="sníž. přenesená",J380,0)</f>
        <v>0</v>
      </c>
      <c r="BI380" s="217">
        <f>IF(N380="nulová",J380,0)</f>
        <v>0</v>
      </c>
      <c r="BJ380" s="18" t="s">
        <v>80</v>
      </c>
      <c r="BK380" s="217">
        <f>ROUND(I380*H380,2)</f>
        <v>0</v>
      </c>
      <c r="BL380" s="18" t="s">
        <v>153</v>
      </c>
      <c r="BM380" s="216" t="s">
        <v>530</v>
      </c>
    </row>
    <row r="381" s="2" customFormat="1">
      <c r="A381" s="39"/>
      <c r="B381" s="40"/>
      <c r="C381" s="41"/>
      <c r="D381" s="218" t="s">
        <v>143</v>
      </c>
      <c r="E381" s="41"/>
      <c r="F381" s="219" t="s">
        <v>531</v>
      </c>
      <c r="G381" s="41"/>
      <c r="H381" s="41"/>
      <c r="I381" s="220"/>
      <c r="J381" s="41"/>
      <c r="K381" s="41"/>
      <c r="L381" s="45"/>
      <c r="M381" s="221"/>
      <c r="N381" s="222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143</v>
      </c>
      <c r="AU381" s="18" t="s">
        <v>82</v>
      </c>
    </row>
    <row r="382" s="13" customFormat="1">
      <c r="A382" s="13"/>
      <c r="B382" s="223"/>
      <c r="C382" s="224"/>
      <c r="D382" s="225" t="s">
        <v>145</v>
      </c>
      <c r="E382" s="226" t="s">
        <v>19</v>
      </c>
      <c r="F382" s="227" t="s">
        <v>532</v>
      </c>
      <c r="G382" s="224"/>
      <c r="H382" s="228">
        <v>2.3999999999999999</v>
      </c>
      <c r="I382" s="229"/>
      <c r="J382" s="224"/>
      <c r="K382" s="224"/>
      <c r="L382" s="230"/>
      <c r="M382" s="231"/>
      <c r="N382" s="232"/>
      <c r="O382" s="232"/>
      <c r="P382" s="232"/>
      <c r="Q382" s="232"/>
      <c r="R382" s="232"/>
      <c r="S382" s="232"/>
      <c r="T382" s="23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4" t="s">
        <v>145</v>
      </c>
      <c r="AU382" s="234" t="s">
        <v>82</v>
      </c>
      <c r="AV382" s="13" t="s">
        <v>82</v>
      </c>
      <c r="AW382" s="13" t="s">
        <v>33</v>
      </c>
      <c r="AX382" s="13" t="s">
        <v>80</v>
      </c>
      <c r="AY382" s="234" t="s">
        <v>133</v>
      </c>
    </row>
    <row r="383" s="2" customFormat="1" ht="16.5" customHeight="1">
      <c r="A383" s="39"/>
      <c r="B383" s="40"/>
      <c r="C383" s="205" t="s">
        <v>533</v>
      </c>
      <c r="D383" s="205" t="s">
        <v>136</v>
      </c>
      <c r="E383" s="206" t="s">
        <v>534</v>
      </c>
      <c r="F383" s="207" t="s">
        <v>535</v>
      </c>
      <c r="G383" s="208" t="s">
        <v>179</v>
      </c>
      <c r="H383" s="209">
        <v>7</v>
      </c>
      <c r="I383" s="210"/>
      <c r="J383" s="211">
        <f>ROUND(I383*H383,2)</f>
        <v>0</v>
      </c>
      <c r="K383" s="207" t="s">
        <v>140</v>
      </c>
      <c r="L383" s="45"/>
      <c r="M383" s="212" t="s">
        <v>19</v>
      </c>
      <c r="N383" s="213" t="s">
        <v>43</v>
      </c>
      <c r="O383" s="85"/>
      <c r="P383" s="214">
        <f>O383*H383</f>
        <v>0</v>
      </c>
      <c r="Q383" s="214">
        <v>0</v>
      </c>
      <c r="R383" s="214">
        <f>Q383*H383</f>
        <v>0</v>
      </c>
      <c r="S383" s="214">
        <v>0.0060499999999999998</v>
      </c>
      <c r="T383" s="215">
        <f>S383*H383</f>
        <v>0.042349999999999999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16" t="s">
        <v>153</v>
      </c>
      <c r="AT383" s="216" t="s">
        <v>136</v>
      </c>
      <c r="AU383" s="216" t="s">
        <v>82</v>
      </c>
      <c r="AY383" s="18" t="s">
        <v>133</v>
      </c>
      <c r="BE383" s="217">
        <f>IF(N383="základní",J383,0)</f>
        <v>0</v>
      </c>
      <c r="BF383" s="217">
        <f>IF(N383="snížená",J383,0)</f>
        <v>0</v>
      </c>
      <c r="BG383" s="217">
        <f>IF(N383="zákl. přenesená",J383,0)</f>
        <v>0</v>
      </c>
      <c r="BH383" s="217">
        <f>IF(N383="sníž. přenesená",J383,0)</f>
        <v>0</v>
      </c>
      <c r="BI383" s="217">
        <f>IF(N383="nulová",J383,0)</f>
        <v>0</v>
      </c>
      <c r="BJ383" s="18" t="s">
        <v>80</v>
      </c>
      <c r="BK383" s="217">
        <f>ROUND(I383*H383,2)</f>
        <v>0</v>
      </c>
      <c r="BL383" s="18" t="s">
        <v>153</v>
      </c>
      <c r="BM383" s="216" t="s">
        <v>536</v>
      </c>
    </row>
    <row r="384" s="2" customFormat="1">
      <c r="A384" s="39"/>
      <c r="B384" s="40"/>
      <c r="C384" s="41"/>
      <c r="D384" s="218" t="s">
        <v>143</v>
      </c>
      <c r="E384" s="41"/>
      <c r="F384" s="219" t="s">
        <v>537</v>
      </c>
      <c r="G384" s="41"/>
      <c r="H384" s="41"/>
      <c r="I384" s="220"/>
      <c r="J384" s="41"/>
      <c r="K384" s="41"/>
      <c r="L384" s="45"/>
      <c r="M384" s="221"/>
      <c r="N384" s="222"/>
      <c r="O384" s="85"/>
      <c r="P384" s="85"/>
      <c r="Q384" s="85"/>
      <c r="R384" s="85"/>
      <c r="S384" s="85"/>
      <c r="T384" s="86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143</v>
      </c>
      <c r="AU384" s="18" t="s">
        <v>82</v>
      </c>
    </row>
    <row r="385" s="13" customFormat="1">
      <c r="A385" s="13"/>
      <c r="B385" s="223"/>
      <c r="C385" s="224"/>
      <c r="D385" s="225" t="s">
        <v>145</v>
      </c>
      <c r="E385" s="226" t="s">
        <v>19</v>
      </c>
      <c r="F385" s="227" t="s">
        <v>538</v>
      </c>
      <c r="G385" s="224"/>
      <c r="H385" s="228">
        <v>4</v>
      </c>
      <c r="I385" s="229"/>
      <c r="J385" s="224"/>
      <c r="K385" s="224"/>
      <c r="L385" s="230"/>
      <c r="M385" s="231"/>
      <c r="N385" s="232"/>
      <c r="O385" s="232"/>
      <c r="P385" s="232"/>
      <c r="Q385" s="232"/>
      <c r="R385" s="232"/>
      <c r="S385" s="232"/>
      <c r="T385" s="23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4" t="s">
        <v>145</v>
      </c>
      <c r="AU385" s="234" t="s">
        <v>82</v>
      </c>
      <c r="AV385" s="13" t="s">
        <v>82</v>
      </c>
      <c r="AW385" s="13" t="s">
        <v>33</v>
      </c>
      <c r="AX385" s="13" t="s">
        <v>72</v>
      </c>
      <c r="AY385" s="234" t="s">
        <v>133</v>
      </c>
    </row>
    <row r="386" s="13" customFormat="1">
      <c r="A386" s="13"/>
      <c r="B386" s="223"/>
      <c r="C386" s="224"/>
      <c r="D386" s="225" t="s">
        <v>145</v>
      </c>
      <c r="E386" s="226" t="s">
        <v>19</v>
      </c>
      <c r="F386" s="227" t="s">
        <v>539</v>
      </c>
      <c r="G386" s="224"/>
      <c r="H386" s="228">
        <v>3</v>
      </c>
      <c r="I386" s="229"/>
      <c r="J386" s="224"/>
      <c r="K386" s="224"/>
      <c r="L386" s="230"/>
      <c r="M386" s="231"/>
      <c r="N386" s="232"/>
      <c r="O386" s="232"/>
      <c r="P386" s="232"/>
      <c r="Q386" s="232"/>
      <c r="R386" s="232"/>
      <c r="S386" s="232"/>
      <c r="T386" s="23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4" t="s">
        <v>145</v>
      </c>
      <c r="AU386" s="234" t="s">
        <v>82</v>
      </c>
      <c r="AV386" s="13" t="s">
        <v>82</v>
      </c>
      <c r="AW386" s="13" t="s">
        <v>33</v>
      </c>
      <c r="AX386" s="13" t="s">
        <v>72</v>
      </c>
      <c r="AY386" s="234" t="s">
        <v>133</v>
      </c>
    </row>
    <row r="387" s="14" customFormat="1">
      <c r="A387" s="14"/>
      <c r="B387" s="235"/>
      <c r="C387" s="236"/>
      <c r="D387" s="225" t="s">
        <v>145</v>
      </c>
      <c r="E387" s="237" t="s">
        <v>19</v>
      </c>
      <c r="F387" s="238" t="s">
        <v>150</v>
      </c>
      <c r="G387" s="236"/>
      <c r="H387" s="239">
        <v>7</v>
      </c>
      <c r="I387" s="240"/>
      <c r="J387" s="236"/>
      <c r="K387" s="236"/>
      <c r="L387" s="241"/>
      <c r="M387" s="242"/>
      <c r="N387" s="243"/>
      <c r="O387" s="243"/>
      <c r="P387" s="243"/>
      <c r="Q387" s="243"/>
      <c r="R387" s="243"/>
      <c r="S387" s="243"/>
      <c r="T387" s="24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5" t="s">
        <v>145</v>
      </c>
      <c r="AU387" s="245" t="s">
        <v>82</v>
      </c>
      <c r="AV387" s="14" t="s">
        <v>141</v>
      </c>
      <c r="AW387" s="14" t="s">
        <v>33</v>
      </c>
      <c r="AX387" s="14" t="s">
        <v>80</v>
      </c>
      <c r="AY387" s="245" t="s">
        <v>133</v>
      </c>
    </row>
    <row r="388" s="2" customFormat="1" ht="16.5" customHeight="1">
      <c r="A388" s="39"/>
      <c r="B388" s="40"/>
      <c r="C388" s="205" t="s">
        <v>540</v>
      </c>
      <c r="D388" s="205" t="s">
        <v>136</v>
      </c>
      <c r="E388" s="206" t="s">
        <v>541</v>
      </c>
      <c r="F388" s="207" t="s">
        <v>542</v>
      </c>
      <c r="G388" s="208" t="s">
        <v>179</v>
      </c>
      <c r="H388" s="209">
        <v>54.5</v>
      </c>
      <c r="I388" s="210"/>
      <c r="J388" s="211">
        <f>ROUND(I388*H388,2)</f>
        <v>0</v>
      </c>
      <c r="K388" s="207" t="s">
        <v>140</v>
      </c>
      <c r="L388" s="45"/>
      <c r="M388" s="212" t="s">
        <v>19</v>
      </c>
      <c r="N388" s="213" t="s">
        <v>43</v>
      </c>
      <c r="O388" s="85"/>
      <c r="P388" s="214">
        <f>O388*H388</f>
        <v>0</v>
      </c>
      <c r="Q388" s="214">
        <v>0</v>
      </c>
      <c r="R388" s="214">
        <f>Q388*H388</f>
        <v>0</v>
      </c>
      <c r="S388" s="214">
        <v>0.01213</v>
      </c>
      <c r="T388" s="215">
        <f>S388*H388</f>
        <v>0.66108500000000003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16" t="s">
        <v>153</v>
      </c>
      <c r="AT388" s="216" t="s">
        <v>136</v>
      </c>
      <c r="AU388" s="216" t="s">
        <v>82</v>
      </c>
      <c r="AY388" s="18" t="s">
        <v>133</v>
      </c>
      <c r="BE388" s="217">
        <f>IF(N388="základní",J388,0)</f>
        <v>0</v>
      </c>
      <c r="BF388" s="217">
        <f>IF(N388="snížená",J388,0)</f>
        <v>0</v>
      </c>
      <c r="BG388" s="217">
        <f>IF(N388="zákl. přenesená",J388,0)</f>
        <v>0</v>
      </c>
      <c r="BH388" s="217">
        <f>IF(N388="sníž. přenesená",J388,0)</f>
        <v>0</v>
      </c>
      <c r="BI388" s="217">
        <f>IF(N388="nulová",J388,0)</f>
        <v>0</v>
      </c>
      <c r="BJ388" s="18" t="s">
        <v>80</v>
      </c>
      <c r="BK388" s="217">
        <f>ROUND(I388*H388,2)</f>
        <v>0</v>
      </c>
      <c r="BL388" s="18" t="s">
        <v>153</v>
      </c>
      <c r="BM388" s="216" t="s">
        <v>543</v>
      </c>
    </row>
    <row r="389" s="2" customFormat="1">
      <c r="A389" s="39"/>
      <c r="B389" s="40"/>
      <c r="C389" s="41"/>
      <c r="D389" s="218" t="s">
        <v>143</v>
      </c>
      <c r="E389" s="41"/>
      <c r="F389" s="219" t="s">
        <v>544</v>
      </c>
      <c r="G389" s="41"/>
      <c r="H389" s="41"/>
      <c r="I389" s="220"/>
      <c r="J389" s="41"/>
      <c r="K389" s="41"/>
      <c r="L389" s="45"/>
      <c r="M389" s="221"/>
      <c r="N389" s="222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143</v>
      </c>
      <c r="AU389" s="18" t="s">
        <v>82</v>
      </c>
    </row>
    <row r="390" s="13" customFormat="1">
      <c r="A390" s="13"/>
      <c r="B390" s="223"/>
      <c r="C390" s="224"/>
      <c r="D390" s="225" t="s">
        <v>145</v>
      </c>
      <c r="E390" s="226" t="s">
        <v>19</v>
      </c>
      <c r="F390" s="227" t="s">
        <v>545</v>
      </c>
      <c r="G390" s="224"/>
      <c r="H390" s="228">
        <v>54.5</v>
      </c>
      <c r="I390" s="229"/>
      <c r="J390" s="224"/>
      <c r="K390" s="224"/>
      <c r="L390" s="230"/>
      <c r="M390" s="231"/>
      <c r="N390" s="232"/>
      <c r="O390" s="232"/>
      <c r="P390" s="232"/>
      <c r="Q390" s="232"/>
      <c r="R390" s="232"/>
      <c r="S390" s="232"/>
      <c r="T390" s="23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4" t="s">
        <v>145</v>
      </c>
      <c r="AU390" s="234" t="s">
        <v>82</v>
      </c>
      <c r="AV390" s="13" t="s">
        <v>82</v>
      </c>
      <c r="AW390" s="13" t="s">
        <v>33</v>
      </c>
      <c r="AX390" s="13" t="s">
        <v>80</v>
      </c>
      <c r="AY390" s="234" t="s">
        <v>133</v>
      </c>
    </row>
    <row r="391" s="2" customFormat="1" ht="16.5" customHeight="1">
      <c r="A391" s="39"/>
      <c r="B391" s="40"/>
      <c r="C391" s="205" t="s">
        <v>546</v>
      </c>
      <c r="D391" s="205" t="s">
        <v>136</v>
      </c>
      <c r="E391" s="206" t="s">
        <v>547</v>
      </c>
      <c r="F391" s="207" t="s">
        <v>548</v>
      </c>
      <c r="G391" s="208" t="s">
        <v>179</v>
      </c>
      <c r="H391" s="209">
        <v>57</v>
      </c>
      <c r="I391" s="210"/>
      <c r="J391" s="211">
        <f>ROUND(I391*H391,2)</f>
        <v>0</v>
      </c>
      <c r="K391" s="207" t="s">
        <v>140</v>
      </c>
      <c r="L391" s="45"/>
      <c r="M391" s="212" t="s">
        <v>19</v>
      </c>
      <c r="N391" s="213" t="s">
        <v>43</v>
      </c>
      <c r="O391" s="85"/>
      <c r="P391" s="214">
        <f>O391*H391</f>
        <v>0</v>
      </c>
      <c r="Q391" s="214">
        <v>0.00106</v>
      </c>
      <c r="R391" s="214">
        <f>Q391*H391</f>
        <v>0.060419999999999995</v>
      </c>
      <c r="S391" s="214">
        <v>0</v>
      </c>
      <c r="T391" s="215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16" t="s">
        <v>153</v>
      </c>
      <c r="AT391" s="216" t="s">
        <v>136</v>
      </c>
      <c r="AU391" s="216" t="s">
        <v>82</v>
      </c>
      <c r="AY391" s="18" t="s">
        <v>133</v>
      </c>
      <c r="BE391" s="217">
        <f>IF(N391="základní",J391,0)</f>
        <v>0</v>
      </c>
      <c r="BF391" s="217">
        <f>IF(N391="snížená",J391,0)</f>
        <v>0</v>
      </c>
      <c r="BG391" s="217">
        <f>IF(N391="zákl. přenesená",J391,0)</f>
        <v>0</v>
      </c>
      <c r="BH391" s="217">
        <f>IF(N391="sníž. přenesená",J391,0)</f>
        <v>0</v>
      </c>
      <c r="BI391" s="217">
        <f>IF(N391="nulová",J391,0)</f>
        <v>0</v>
      </c>
      <c r="BJ391" s="18" t="s">
        <v>80</v>
      </c>
      <c r="BK391" s="217">
        <f>ROUND(I391*H391,2)</f>
        <v>0</v>
      </c>
      <c r="BL391" s="18" t="s">
        <v>153</v>
      </c>
      <c r="BM391" s="216" t="s">
        <v>549</v>
      </c>
    </row>
    <row r="392" s="2" customFormat="1">
      <c r="A392" s="39"/>
      <c r="B392" s="40"/>
      <c r="C392" s="41"/>
      <c r="D392" s="218" t="s">
        <v>143</v>
      </c>
      <c r="E392" s="41"/>
      <c r="F392" s="219" t="s">
        <v>550</v>
      </c>
      <c r="G392" s="41"/>
      <c r="H392" s="41"/>
      <c r="I392" s="220"/>
      <c r="J392" s="41"/>
      <c r="K392" s="41"/>
      <c r="L392" s="45"/>
      <c r="M392" s="221"/>
      <c r="N392" s="222"/>
      <c r="O392" s="85"/>
      <c r="P392" s="85"/>
      <c r="Q392" s="85"/>
      <c r="R392" s="85"/>
      <c r="S392" s="85"/>
      <c r="T392" s="86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143</v>
      </c>
      <c r="AU392" s="18" t="s">
        <v>82</v>
      </c>
    </row>
    <row r="393" s="13" customFormat="1">
      <c r="A393" s="13"/>
      <c r="B393" s="223"/>
      <c r="C393" s="224"/>
      <c r="D393" s="225" t="s">
        <v>145</v>
      </c>
      <c r="E393" s="226" t="s">
        <v>19</v>
      </c>
      <c r="F393" s="227" t="s">
        <v>551</v>
      </c>
      <c r="G393" s="224"/>
      <c r="H393" s="228">
        <v>57</v>
      </c>
      <c r="I393" s="229"/>
      <c r="J393" s="224"/>
      <c r="K393" s="224"/>
      <c r="L393" s="230"/>
      <c r="M393" s="231"/>
      <c r="N393" s="232"/>
      <c r="O393" s="232"/>
      <c r="P393" s="232"/>
      <c r="Q393" s="232"/>
      <c r="R393" s="232"/>
      <c r="S393" s="232"/>
      <c r="T393" s="23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4" t="s">
        <v>145</v>
      </c>
      <c r="AU393" s="234" t="s">
        <v>82</v>
      </c>
      <c r="AV393" s="13" t="s">
        <v>82</v>
      </c>
      <c r="AW393" s="13" t="s">
        <v>33</v>
      </c>
      <c r="AX393" s="13" t="s">
        <v>80</v>
      </c>
      <c r="AY393" s="234" t="s">
        <v>133</v>
      </c>
    </row>
    <row r="394" s="2" customFormat="1" ht="33" customHeight="1">
      <c r="A394" s="39"/>
      <c r="B394" s="40"/>
      <c r="C394" s="205" t="s">
        <v>552</v>
      </c>
      <c r="D394" s="205" t="s">
        <v>136</v>
      </c>
      <c r="E394" s="206" t="s">
        <v>553</v>
      </c>
      <c r="F394" s="207" t="s">
        <v>554</v>
      </c>
      <c r="G394" s="208" t="s">
        <v>139</v>
      </c>
      <c r="H394" s="209">
        <v>146.99000000000001</v>
      </c>
      <c r="I394" s="210"/>
      <c r="J394" s="211">
        <f>ROUND(I394*H394,2)</f>
        <v>0</v>
      </c>
      <c r="K394" s="207" t="s">
        <v>140</v>
      </c>
      <c r="L394" s="45"/>
      <c r="M394" s="212" t="s">
        <v>19</v>
      </c>
      <c r="N394" s="213" t="s">
        <v>43</v>
      </c>
      <c r="O394" s="85"/>
      <c r="P394" s="214">
        <f>O394*H394</f>
        <v>0</v>
      </c>
      <c r="Q394" s="214">
        <v>0.0066100000000000004</v>
      </c>
      <c r="R394" s="214">
        <f>Q394*H394</f>
        <v>0.97160390000000008</v>
      </c>
      <c r="S394" s="214">
        <v>0</v>
      </c>
      <c r="T394" s="215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16" t="s">
        <v>153</v>
      </c>
      <c r="AT394" s="216" t="s">
        <v>136</v>
      </c>
      <c r="AU394" s="216" t="s">
        <v>82</v>
      </c>
      <c r="AY394" s="18" t="s">
        <v>133</v>
      </c>
      <c r="BE394" s="217">
        <f>IF(N394="základní",J394,0)</f>
        <v>0</v>
      </c>
      <c r="BF394" s="217">
        <f>IF(N394="snížená",J394,0)</f>
        <v>0</v>
      </c>
      <c r="BG394" s="217">
        <f>IF(N394="zákl. přenesená",J394,0)</f>
        <v>0</v>
      </c>
      <c r="BH394" s="217">
        <f>IF(N394="sníž. přenesená",J394,0)</f>
        <v>0</v>
      </c>
      <c r="BI394" s="217">
        <f>IF(N394="nulová",J394,0)</f>
        <v>0</v>
      </c>
      <c r="BJ394" s="18" t="s">
        <v>80</v>
      </c>
      <c r="BK394" s="217">
        <f>ROUND(I394*H394,2)</f>
        <v>0</v>
      </c>
      <c r="BL394" s="18" t="s">
        <v>153</v>
      </c>
      <c r="BM394" s="216" t="s">
        <v>555</v>
      </c>
    </row>
    <row r="395" s="2" customFormat="1">
      <c r="A395" s="39"/>
      <c r="B395" s="40"/>
      <c r="C395" s="41"/>
      <c r="D395" s="218" t="s">
        <v>143</v>
      </c>
      <c r="E395" s="41"/>
      <c r="F395" s="219" t="s">
        <v>556</v>
      </c>
      <c r="G395" s="41"/>
      <c r="H395" s="41"/>
      <c r="I395" s="220"/>
      <c r="J395" s="41"/>
      <c r="K395" s="41"/>
      <c r="L395" s="45"/>
      <c r="M395" s="221"/>
      <c r="N395" s="222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143</v>
      </c>
      <c r="AU395" s="18" t="s">
        <v>82</v>
      </c>
    </row>
    <row r="396" s="13" customFormat="1">
      <c r="A396" s="13"/>
      <c r="B396" s="223"/>
      <c r="C396" s="224"/>
      <c r="D396" s="225" t="s">
        <v>145</v>
      </c>
      <c r="E396" s="226" t="s">
        <v>19</v>
      </c>
      <c r="F396" s="227" t="s">
        <v>202</v>
      </c>
      <c r="G396" s="224"/>
      <c r="H396" s="228">
        <v>30.100000000000001</v>
      </c>
      <c r="I396" s="229"/>
      <c r="J396" s="224"/>
      <c r="K396" s="224"/>
      <c r="L396" s="230"/>
      <c r="M396" s="231"/>
      <c r="N396" s="232"/>
      <c r="O396" s="232"/>
      <c r="P396" s="232"/>
      <c r="Q396" s="232"/>
      <c r="R396" s="232"/>
      <c r="S396" s="232"/>
      <c r="T396" s="23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4" t="s">
        <v>145</v>
      </c>
      <c r="AU396" s="234" t="s">
        <v>82</v>
      </c>
      <c r="AV396" s="13" t="s">
        <v>82</v>
      </c>
      <c r="AW396" s="13" t="s">
        <v>33</v>
      </c>
      <c r="AX396" s="13" t="s">
        <v>72</v>
      </c>
      <c r="AY396" s="234" t="s">
        <v>133</v>
      </c>
    </row>
    <row r="397" s="13" customFormat="1">
      <c r="A397" s="13"/>
      <c r="B397" s="223"/>
      <c r="C397" s="224"/>
      <c r="D397" s="225" t="s">
        <v>145</v>
      </c>
      <c r="E397" s="226" t="s">
        <v>19</v>
      </c>
      <c r="F397" s="227" t="s">
        <v>203</v>
      </c>
      <c r="G397" s="224"/>
      <c r="H397" s="228">
        <v>33.060000000000002</v>
      </c>
      <c r="I397" s="229"/>
      <c r="J397" s="224"/>
      <c r="K397" s="224"/>
      <c r="L397" s="230"/>
      <c r="M397" s="231"/>
      <c r="N397" s="232"/>
      <c r="O397" s="232"/>
      <c r="P397" s="232"/>
      <c r="Q397" s="232"/>
      <c r="R397" s="232"/>
      <c r="S397" s="232"/>
      <c r="T397" s="23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4" t="s">
        <v>145</v>
      </c>
      <c r="AU397" s="234" t="s">
        <v>82</v>
      </c>
      <c r="AV397" s="13" t="s">
        <v>82</v>
      </c>
      <c r="AW397" s="13" t="s">
        <v>33</v>
      </c>
      <c r="AX397" s="13" t="s">
        <v>72</v>
      </c>
      <c r="AY397" s="234" t="s">
        <v>133</v>
      </c>
    </row>
    <row r="398" s="13" customFormat="1">
      <c r="A398" s="13"/>
      <c r="B398" s="223"/>
      <c r="C398" s="224"/>
      <c r="D398" s="225" t="s">
        <v>145</v>
      </c>
      <c r="E398" s="226" t="s">
        <v>19</v>
      </c>
      <c r="F398" s="227" t="s">
        <v>204</v>
      </c>
      <c r="G398" s="224"/>
      <c r="H398" s="228">
        <v>42.450000000000003</v>
      </c>
      <c r="I398" s="229"/>
      <c r="J398" s="224"/>
      <c r="K398" s="224"/>
      <c r="L398" s="230"/>
      <c r="M398" s="231"/>
      <c r="N398" s="232"/>
      <c r="O398" s="232"/>
      <c r="P398" s="232"/>
      <c r="Q398" s="232"/>
      <c r="R398" s="232"/>
      <c r="S398" s="232"/>
      <c r="T398" s="23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4" t="s">
        <v>145</v>
      </c>
      <c r="AU398" s="234" t="s">
        <v>82</v>
      </c>
      <c r="AV398" s="13" t="s">
        <v>82</v>
      </c>
      <c r="AW398" s="13" t="s">
        <v>33</v>
      </c>
      <c r="AX398" s="13" t="s">
        <v>72</v>
      </c>
      <c r="AY398" s="234" t="s">
        <v>133</v>
      </c>
    </row>
    <row r="399" s="13" customFormat="1">
      <c r="A399" s="13"/>
      <c r="B399" s="223"/>
      <c r="C399" s="224"/>
      <c r="D399" s="225" t="s">
        <v>145</v>
      </c>
      <c r="E399" s="226" t="s">
        <v>19</v>
      </c>
      <c r="F399" s="227" t="s">
        <v>205</v>
      </c>
      <c r="G399" s="224"/>
      <c r="H399" s="228">
        <v>22.899999999999999</v>
      </c>
      <c r="I399" s="229"/>
      <c r="J399" s="224"/>
      <c r="K399" s="224"/>
      <c r="L399" s="230"/>
      <c r="M399" s="231"/>
      <c r="N399" s="232"/>
      <c r="O399" s="232"/>
      <c r="P399" s="232"/>
      <c r="Q399" s="232"/>
      <c r="R399" s="232"/>
      <c r="S399" s="232"/>
      <c r="T399" s="23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4" t="s">
        <v>145</v>
      </c>
      <c r="AU399" s="234" t="s">
        <v>82</v>
      </c>
      <c r="AV399" s="13" t="s">
        <v>82</v>
      </c>
      <c r="AW399" s="13" t="s">
        <v>33</v>
      </c>
      <c r="AX399" s="13" t="s">
        <v>72</v>
      </c>
      <c r="AY399" s="234" t="s">
        <v>133</v>
      </c>
    </row>
    <row r="400" s="13" customFormat="1">
      <c r="A400" s="13"/>
      <c r="B400" s="223"/>
      <c r="C400" s="224"/>
      <c r="D400" s="225" t="s">
        <v>145</v>
      </c>
      <c r="E400" s="226" t="s">
        <v>19</v>
      </c>
      <c r="F400" s="227" t="s">
        <v>469</v>
      </c>
      <c r="G400" s="224"/>
      <c r="H400" s="228">
        <v>6.2000000000000002</v>
      </c>
      <c r="I400" s="229"/>
      <c r="J400" s="224"/>
      <c r="K400" s="224"/>
      <c r="L400" s="230"/>
      <c r="M400" s="231"/>
      <c r="N400" s="232"/>
      <c r="O400" s="232"/>
      <c r="P400" s="232"/>
      <c r="Q400" s="232"/>
      <c r="R400" s="232"/>
      <c r="S400" s="232"/>
      <c r="T400" s="23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4" t="s">
        <v>145</v>
      </c>
      <c r="AU400" s="234" t="s">
        <v>82</v>
      </c>
      <c r="AV400" s="13" t="s">
        <v>82</v>
      </c>
      <c r="AW400" s="13" t="s">
        <v>33</v>
      </c>
      <c r="AX400" s="13" t="s">
        <v>72</v>
      </c>
      <c r="AY400" s="234" t="s">
        <v>133</v>
      </c>
    </row>
    <row r="401" s="13" customFormat="1">
      <c r="A401" s="13"/>
      <c r="B401" s="223"/>
      <c r="C401" s="224"/>
      <c r="D401" s="225" t="s">
        <v>145</v>
      </c>
      <c r="E401" s="226" t="s">
        <v>19</v>
      </c>
      <c r="F401" s="227" t="s">
        <v>470</v>
      </c>
      <c r="G401" s="224"/>
      <c r="H401" s="228">
        <v>5.2800000000000002</v>
      </c>
      <c r="I401" s="229"/>
      <c r="J401" s="224"/>
      <c r="K401" s="224"/>
      <c r="L401" s="230"/>
      <c r="M401" s="231"/>
      <c r="N401" s="232"/>
      <c r="O401" s="232"/>
      <c r="P401" s="232"/>
      <c r="Q401" s="232"/>
      <c r="R401" s="232"/>
      <c r="S401" s="232"/>
      <c r="T401" s="23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4" t="s">
        <v>145</v>
      </c>
      <c r="AU401" s="234" t="s">
        <v>82</v>
      </c>
      <c r="AV401" s="13" t="s">
        <v>82</v>
      </c>
      <c r="AW401" s="13" t="s">
        <v>33</v>
      </c>
      <c r="AX401" s="13" t="s">
        <v>72</v>
      </c>
      <c r="AY401" s="234" t="s">
        <v>133</v>
      </c>
    </row>
    <row r="402" s="14" customFormat="1">
      <c r="A402" s="14"/>
      <c r="B402" s="235"/>
      <c r="C402" s="236"/>
      <c r="D402" s="225" t="s">
        <v>145</v>
      </c>
      <c r="E402" s="237" t="s">
        <v>19</v>
      </c>
      <c r="F402" s="238" t="s">
        <v>150</v>
      </c>
      <c r="G402" s="236"/>
      <c r="H402" s="239">
        <v>139.99000000000001</v>
      </c>
      <c r="I402" s="240"/>
      <c r="J402" s="236"/>
      <c r="K402" s="236"/>
      <c r="L402" s="241"/>
      <c r="M402" s="242"/>
      <c r="N402" s="243"/>
      <c r="O402" s="243"/>
      <c r="P402" s="243"/>
      <c r="Q402" s="243"/>
      <c r="R402" s="243"/>
      <c r="S402" s="243"/>
      <c r="T402" s="24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5" t="s">
        <v>145</v>
      </c>
      <c r="AU402" s="245" t="s">
        <v>82</v>
      </c>
      <c r="AV402" s="14" t="s">
        <v>141</v>
      </c>
      <c r="AW402" s="14" t="s">
        <v>33</v>
      </c>
      <c r="AX402" s="14" t="s">
        <v>80</v>
      </c>
      <c r="AY402" s="245" t="s">
        <v>133</v>
      </c>
    </row>
    <row r="403" s="13" customFormat="1">
      <c r="A403" s="13"/>
      <c r="B403" s="223"/>
      <c r="C403" s="224"/>
      <c r="D403" s="225" t="s">
        <v>145</v>
      </c>
      <c r="E403" s="224"/>
      <c r="F403" s="227" t="s">
        <v>557</v>
      </c>
      <c r="G403" s="224"/>
      <c r="H403" s="228">
        <v>146.99000000000001</v>
      </c>
      <c r="I403" s="229"/>
      <c r="J403" s="224"/>
      <c r="K403" s="224"/>
      <c r="L403" s="230"/>
      <c r="M403" s="231"/>
      <c r="N403" s="232"/>
      <c r="O403" s="232"/>
      <c r="P403" s="232"/>
      <c r="Q403" s="232"/>
      <c r="R403" s="232"/>
      <c r="S403" s="232"/>
      <c r="T403" s="23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4" t="s">
        <v>145</v>
      </c>
      <c r="AU403" s="234" t="s">
        <v>82</v>
      </c>
      <c r="AV403" s="13" t="s">
        <v>82</v>
      </c>
      <c r="AW403" s="13" t="s">
        <v>4</v>
      </c>
      <c r="AX403" s="13" t="s">
        <v>80</v>
      </c>
      <c r="AY403" s="234" t="s">
        <v>133</v>
      </c>
    </row>
    <row r="404" s="2" customFormat="1" ht="33" customHeight="1">
      <c r="A404" s="39"/>
      <c r="B404" s="40"/>
      <c r="C404" s="205" t="s">
        <v>558</v>
      </c>
      <c r="D404" s="205" t="s">
        <v>136</v>
      </c>
      <c r="E404" s="206" t="s">
        <v>559</v>
      </c>
      <c r="F404" s="207" t="s">
        <v>560</v>
      </c>
      <c r="G404" s="208" t="s">
        <v>139</v>
      </c>
      <c r="H404" s="209">
        <v>84.010999999999996</v>
      </c>
      <c r="I404" s="210"/>
      <c r="J404" s="211">
        <f>ROUND(I404*H404,2)</f>
        <v>0</v>
      </c>
      <c r="K404" s="207" t="s">
        <v>140</v>
      </c>
      <c r="L404" s="45"/>
      <c r="M404" s="212" t="s">
        <v>19</v>
      </c>
      <c r="N404" s="213" t="s">
        <v>43</v>
      </c>
      <c r="O404" s="85"/>
      <c r="P404" s="214">
        <f>O404*H404</f>
        <v>0</v>
      </c>
      <c r="Q404" s="214">
        <v>0.0066100000000000004</v>
      </c>
      <c r="R404" s="214">
        <f>Q404*H404</f>
        <v>0.55531271000000004</v>
      </c>
      <c r="S404" s="214">
        <v>0</v>
      </c>
      <c r="T404" s="215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16" t="s">
        <v>153</v>
      </c>
      <c r="AT404" s="216" t="s">
        <v>136</v>
      </c>
      <c r="AU404" s="216" t="s">
        <v>82</v>
      </c>
      <c r="AY404" s="18" t="s">
        <v>133</v>
      </c>
      <c r="BE404" s="217">
        <f>IF(N404="základní",J404,0)</f>
        <v>0</v>
      </c>
      <c r="BF404" s="217">
        <f>IF(N404="snížená",J404,0)</f>
        <v>0</v>
      </c>
      <c r="BG404" s="217">
        <f>IF(N404="zákl. přenesená",J404,0)</f>
        <v>0</v>
      </c>
      <c r="BH404" s="217">
        <f>IF(N404="sníž. přenesená",J404,0)</f>
        <v>0</v>
      </c>
      <c r="BI404" s="217">
        <f>IF(N404="nulová",J404,0)</f>
        <v>0</v>
      </c>
      <c r="BJ404" s="18" t="s">
        <v>80</v>
      </c>
      <c r="BK404" s="217">
        <f>ROUND(I404*H404,2)</f>
        <v>0</v>
      </c>
      <c r="BL404" s="18" t="s">
        <v>153</v>
      </c>
      <c r="BM404" s="216" t="s">
        <v>561</v>
      </c>
    </row>
    <row r="405" s="2" customFormat="1">
      <c r="A405" s="39"/>
      <c r="B405" s="40"/>
      <c r="C405" s="41"/>
      <c r="D405" s="218" t="s">
        <v>143</v>
      </c>
      <c r="E405" s="41"/>
      <c r="F405" s="219" t="s">
        <v>562</v>
      </c>
      <c r="G405" s="41"/>
      <c r="H405" s="41"/>
      <c r="I405" s="220"/>
      <c r="J405" s="41"/>
      <c r="K405" s="41"/>
      <c r="L405" s="45"/>
      <c r="M405" s="221"/>
      <c r="N405" s="222"/>
      <c r="O405" s="85"/>
      <c r="P405" s="85"/>
      <c r="Q405" s="85"/>
      <c r="R405" s="85"/>
      <c r="S405" s="85"/>
      <c r="T405" s="86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143</v>
      </c>
      <c r="AU405" s="18" t="s">
        <v>82</v>
      </c>
    </row>
    <row r="406" s="13" customFormat="1">
      <c r="A406" s="13"/>
      <c r="B406" s="223"/>
      <c r="C406" s="224"/>
      <c r="D406" s="225" t="s">
        <v>145</v>
      </c>
      <c r="E406" s="226" t="s">
        <v>19</v>
      </c>
      <c r="F406" s="227" t="s">
        <v>207</v>
      </c>
      <c r="G406" s="224"/>
      <c r="H406" s="228">
        <v>25.469999999999999</v>
      </c>
      <c r="I406" s="229"/>
      <c r="J406" s="224"/>
      <c r="K406" s="224"/>
      <c r="L406" s="230"/>
      <c r="M406" s="231"/>
      <c r="N406" s="232"/>
      <c r="O406" s="232"/>
      <c r="P406" s="232"/>
      <c r="Q406" s="232"/>
      <c r="R406" s="232"/>
      <c r="S406" s="232"/>
      <c r="T406" s="23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4" t="s">
        <v>145</v>
      </c>
      <c r="AU406" s="234" t="s">
        <v>82</v>
      </c>
      <c r="AV406" s="13" t="s">
        <v>82</v>
      </c>
      <c r="AW406" s="13" t="s">
        <v>33</v>
      </c>
      <c r="AX406" s="13" t="s">
        <v>72</v>
      </c>
      <c r="AY406" s="234" t="s">
        <v>133</v>
      </c>
    </row>
    <row r="407" s="13" customFormat="1">
      <c r="A407" s="13"/>
      <c r="B407" s="223"/>
      <c r="C407" s="224"/>
      <c r="D407" s="225" t="s">
        <v>145</v>
      </c>
      <c r="E407" s="226" t="s">
        <v>19</v>
      </c>
      <c r="F407" s="227" t="s">
        <v>208</v>
      </c>
      <c r="G407" s="224"/>
      <c r="H407" s="228">
        <v>19.120000000000001</v>
      </c>
      <c r="I407" s="229"/>
      <c r="J407" s="224"/>
      <c r="K407" s="224"/>
      <c r="L407" s="230"/>
      <c r="M407" s="231"/>
      <c r="N407" s="232"/>
      <c r="O407" s="232"/>
      <c r="P407" s="232"/>
      <c r="Q407" s="232"/>
      <c r="R407" s="232"/>
      <c r="S407" s="232"/>
      <c r="T407" s="23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4" t="s">
        <v>145</v>
      </c>
      <c r="AU407" s="234" t="s">
        <v>82</v>
      </c>
      <c r="AV407" s="13" t="s">
        <v>82</v>
      </c>
      <c r="AW407" s="13" t="s">
        <v>33</v>
      </c>
      <c r="AX407" s="13" t="s">
        <v>72</v>
      </c>
      <c r="AY407" s="234" t="s">
        <v>133</v>
      </c>
    </row>
    <row r="408" s="13" customFormat="1">
      <c r="A408" s="13"/>
      <c r="B408" s="223"/>
      <c r="C408" s="224"/>
      <c r="D408" s="225" t="s">
        <v>145</v>
      </c>
      <c r="E408" s="226" t="s">
        <v>19</v>
      </c>
      <c r="F408" s="227" t="s">
        <v>209</v>
      </c>
      <c r="G408" s="224"/>
      <c r="H408" s="228">
        <v>15.92</v>
      </c>
      <c r="I408" s="229"/>
      <c r="J408" s="224"/>
      <c r="K408" s="224"/>
      <c r="L408" s="230"/>
      <c r="M408" s="231"/>
      <c r="N408" s="232"/>
      <c r="O408" s="232"/>
      <c r="P408" s="232"/>
      <c r="Q408" s="232"/>
      <c r="R408" s="232"/>
      <c r="S408" s="232"/>
      <c r="T408" s="23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4" t="s">
        <v>145</v>
      </c>
      <c r="AU408" s="234" t="s">
        <v>82</v>
      </c>
      <c r="AV408" s="13" t="s">
        <v>82</v>
      </c>
      <c r="AW408" s="13" t="s">
        <v>33</v>
      </c>
      <c r="AX408" s="13" t="s">
        <v>72</v>
      </c>
      <c r="AY408" s="234" t="s">
        <v>133</v>
      </c>
    </row>
    <row r="409" s="13" customFormat="1">
      <c r="A409" s="13"/>
      <c r="B409" s="223"/>
      <c r="C409" s="224"/>
      <c r="D409" s="225" t="s">
        <v>145</v>
      </c>
      <c r="E409" s="226" t="s">
        <v>19</v>
      </c>
      <c r="F409" s="227" t="s">
        <v>210</v>
      </c>
      <c r="G409" s="224"/>
      <c r="H409" s="228">
        <v>19.5</v>
      </c>
      <c r="I409" s="229"/>
      <c r="J409" s="224"/>
      <c r="K409" s="224"/>
      <c r="L409" s="230"/>
      <c r="M409" s="231"/>
      <c r="N409" s="232"/>
      <c r="O409" s="232"/>
      <c r="P409" s="232"/>
      <c r="Q409" s="232"/>
      <c r="R409" s="232"/>
      <c r="S409" s="232"/>
      <c r="T409" s="23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4" t="s">
        <v>145</v>
      </c>
      <c r="AU409" s="234" t="s">
        <v>82</v>
      </c>
      <c r="AV409" s="13" t="s">
        <v>82</v>
      </c>
      <c r="AW409" s="13" t="s">
        <v>33</v>
      </c>
      <c r="AX409" s="13" t="s">
        <v>72</v>
      </c>
      <c r="AY409" s="234" t="s">
        <v>133</v>
      </c>
    </row>
    <row r="410" s="14" customFormat="1">
      <c r="A410" s="14"/>
      <c r="B410" s="235"/>
      <c r="C410" s="236"/>
      <c r="D410" s="225" t="s">
        <v>145</v>
      </c>
      <c r="E410" s="237" t="s">
        <v>19</v>
      </c>
      <c r="F410" s="238" t="s">
        <v>150</v>
      </c>
      <c r="G410" s="236"/>
      <c r="H410" s="239">
        <v>80.010000000000005</v>
      </c>
      <c r="I410" s="240"/>
      <c r="J410" s="236"/>
      <c r="K410" s="236"/>
      <c r="L410" s="241"/>
      <c r="M410" s="242"/>
      <c r="N410" s="243"/>
      <c r="O410" s="243"/>
      <c r="P410" s="243"/>
      <c r="Q410" s="243"/>
      <c r="R410" s="243"/>
      <c r="S410" s="243"/>
      <c r="T410" s="24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5" t="s">
        <v>145</v>
      </c>
      <c r="AU410" s="245" t="s">
        <v>82</v>
      </c>
      <c r="AV410" s="14" t="s">
        <v>141</v>
      </c>
      <c r="AW410" s="14" t="s">
        <v>33</v>
      </c>
      <c r="AX410" s="14" t="s">
        <v>80</v>
      </c>
      <c r="AY410" s="245" t="s">
        <v>133</v>
      </c>
    </row>
    <row r="411" s="13" customFormat="1">
      <c r="A411" s="13"/>
      <c r="B411" s="223"/>
      <c r="C411" s="224"/>
      <c r="D411" s="225" t="s">
        <v>145</v>
      </c>
      <c r="E411" s="224"/>
      <c r="F411" s="227" t="s">
        <v>563</v>
      </c>
      <c r="G411" s="224"/>
      <c r="H411" s="228">
        <v>84.010999999999996</v>
      </c>
      <c r="I411" s="229"/>
      <c r="J411" s="224"/>
      <c r="K411" s="224"/>
      <c r="L411" s="230"/>
      <c r="M411" s="231"/>
      <c r="N411" s="232"/>
      <c r="O411" s="232"/>
      <c r="P411" s="232"/>
      <c r="Q411" s="232"/>
      <c r="R411" s="232"/>
      <c r="S411" s="232"/>
      <c r="T411" s="23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4" t="s">
        <v>145</v>
      </c>
      <c r="AU411" s="234" t="s">
        <v>82</v>
      </c>
      <c r="AV411" s="13" t="s">
        <v>82</v>
      </c>
      <c r="AW411" s="13" t="s">
        <v>4</v>
      </c>
      <c r="AX411" s="13" t="s">
        <v>80</v>
      </c>
      <c r="AY411" s="234" t="s">
        <v>133</v>
      </c>
    </row>
    <row r="412" s="2" customFormat="1" ht="24.15" customHeight="1">
      <c r="A412" s="39"/>
      <c r="B412" s="40"/>
      <c r="C412" s="205" t="s">
        <v>564</v>
      </c>
      <c r="D412" s="205" t="s">
        <v>136</v>
      </c>
      <c r="E412" s="206" t="s">
        <v>565</v>
      </c>
      <c r="F412" s="207" t="s">
        <v>566</v>
      </c>
      <c r="G412" s="208" t="s">
        <v>179</v>
      </c>
      <c r="H412" s="209">
        <v>5.9000000000000004</v>
      </c>
      <c r="I412" s="210"/>
      <c r="J412" s="211">
        <f>ROUND(I412*H412,2)</f>
        <v>0</v>
      </c>
      <c r="K412" s="207" t="s">
        <v>140</v>
      </c>
      <c r="L412" s="45"/>
      <c r="M412" s="212" t="s">
        <v>19</v>
      </c>
      <c r="N412" s="213" t="s">
        <v>43</v>
      </c>
      <c r="O412" s="85"/>
      <c r="P412" s="214">
        <f>O412*H412</f>
        <v>0</v>
      </c>
      <c r="Q412" s="214">
        <v>0.0042199999999999998</v>
      </c>
      <c r="R412" s="214">
        <f>Q412*H412</f>
        <v>0.024898</v>
      </c>
      <c r="S412" s="214">
        <v>0</v>
      </c>
      <c r="T412" s="215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16" t="s">
        <v>153</v>
      </c>
      <c r="AT412" s="216" t="s">
        <v>136</v>
      </c>
      <c r="AU412" s="216" t="s">
        <v>82</v>
      </c>
      <c r="AY412" s="18" t="s">
        <v>133</v>
      </c>
      <c r="BE412" s="217">
        <f>IF(N412="základní",J412,0)</f>
        <v>0</v>
      </c>
      <c r="BF412" s="217">
        <f>IF(N412="snížená",J412,0)</f>
        <v>0</v>
      </c>
      <c r="BG412" s="217">
        <f>IF(N412="zákl. přenesená",J412,0)</f>
        <v>0</v>
      </c>
      <c r="BH412" s="217">
        <f>IF(N412="sníž. přenesená",J412,0)</f>
        <v>0</v>
      </c>
      <c r="BI412" s="217">
        <f>IF(N412="nulová",J412,0)</f>
        <v>0</v>
      </c>
      <c r="BJ412" s="18" t="s">
        <v>80</v>
      </c>
      <c r="BK412" s="217">
        <f>ROUND(I412*H412,2)</f>
        <v>0</v>
      </c>
      <c r="BL412" s="18" t="s">
        <v>153</v>
      </c>
      <c r="BM412" s="216" t="s">
        <v>567</v>
      </c>
    </row>
    <row r="413" s="2" customFormat="1">
      <c r="A413" s="39"/>
      <c r="B413" s="40"/>
      <c r="C413" s="41"/>
      <c r="D413" s="218" t="s">
        <v>143</v>
      </c>
      <c r="E413" s="41"/>
      <c r="F413" s="219" t="s">
        <v>568</v>
      </c>
      <c r="G413" s="41"/>
      <c r="H413" s="41"/>
      <c r="I413" s="220"/>
      <c r="J413" s="41"/>
      <c r="K413" s="41"/>
      <c r="L413" s="45"/>
      <c r="M413" s="221"/>
      <c r="N413" s="222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143</v>
      </c>
      <c r="AU413" s="18" t="s">
        <v>82</v>
      </c>
    </row>
    <row r="414" s="13" customFormat="1">
      <c r="A414" s="13"/>
      <c r="B414" s="223"/>
      <c r="C414" s="224"/>
      <c r="D414" s="225" t="s">
        <v>145</v>
      </c>
      <c r="E414" s="226" t="s">
        <v>19</v>
      </c>
      <c r="F414" s="227" t="s">
        <v>569</v>
      </c>
      <c r="G414" s="224"/>
      <c r="H414" s="228">
        <v>1.3999999999999999</v>
      </c>
      <c r="I414" s="229"/>
      <c r="J414" s="224"/>
      <c r="K414" s="224"/>
      <c r="L414" s="230"/>
      <c r="M414" s="231"/>
      <c r="N414" s="232"/>
      <c r="O414" s="232"/>
      <c r="P414" s="232"/>
      <c r="Q414" s="232"/>
      <c r="R414" s="232"/>
      <c r="S414" s="232"/>
      <c r="T414" s="23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4" t="s">
        <v>145</v>
      </c>
      <c r="AU414" s="234" t="s">
        <v>82</v>
      </c>
      <c r="AV414" s="13" t="s">
        <v>82</v>
      </c>
      <c r="AW414" s="13" t="s">
        <v>33</v>
      </c>
      <c r="AX414" s="13" t="s">
        <v>72</v>
      </c>
      <c r="AY414" s="234" t="s">
        <v>133</v>
      </c>
    </row>
    <row r="415" s="13" customFormat="1">
      <c r="A415" s="13"/>
      <c r="B415" s="223"/>
      <c r="C415" s="224"/>
      <c r="D415" s="225" t="s">
        <v>145</v>
      </c>
      <c r="E415" s="226" t="s">
        <v>19</v>
      </c>
      <c r="F415" s="227" t="s">
        <v>570</v>
      </c>
      <c r="G415" s="224"/>
      <c r="H415" s="228">
        <v>2</v>
      </c>
      <c r="I415" s="229"/>
      <c r="J415" s="224"/>
      <c r="K415" s="224"/>
      <c r="L415" s="230"/>
      <c r="M415" s="231"/>
      <c r="N415" s="232"/>
      <c r="O415" s="232"/>
      <c r="P415" s="232"/>
      <c r="Q415" s="232"/>
      <c r="R415" s="232"/>
      <c r="S415" s="232"/>
      <c r="T415" s="23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4" t="s">
        <v>145</v>
      </c>
      <c r="AU415" s="234" t="s">
        <v>82</v>
      </c>
      <c r="AV415" s="13" t="s">
        <v>82</v>
      </c>
      <c r="AW415" s="13" t="s">
        <v>33</v>
      </c>
      <c r="AX415" s="13" t="s">
        <v>72</v>
      </c>
      <c r="AY415" s="234" t="s">
        <v>133</v>
      </c>
    </row>
    <row r="416" s="13" customFormat="1">
      <c r="A416" s="13"/>
      <c r="B416" s="223"/>
      <c r="C416" s="224"/>
      <c r="D416" s="225" t="s">
        <v>145</v>
      </c>
      <c r="E416" s="226" t="s">
        <v>19</v>
      </c>
      <c r="F416" s="227" t="s">
        <v>571</v>
      </c>
      <c r="G416" s="224"/>
      <c r="H416" s="228">
        <v>2.5</v>
      </c>
      <c r="I416" s="229"/>
      <c r="J416" s="224"/>
      <c r="K416" s="224"/>
      <c r="L416" s="230"/>
      <c r="M416" s="231"/>
      <c r="N416" s="232"/>
      <c r="O416" s="232"/>
      <c r="P416" s="232"/>
      <c r="Q416" s="232"/>
      <c r="R416" s="232"/>
      <c r="S416" s="232"/>
      <c r="T416" s="23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4" t="s">
        <v>145</v>
      </c>
      <c r="AU416" s="234" t="s">
        <v>82</v>
      </c>
      <c r="AV416" s="13" t="s">
        <v>82</v>
      </c>
      <c r="AW416" s="13" t="s">
        <v>33</v>
      </c>
      <c r="AX416" s="13" t="s">
        <v>72</v>
      </c>
      <c r="AY416" s="234" t="s">
        <v>133</v>
      </c>
    </row>
    <row r="417" s="14" customFormat="1">
      <c r="A417" s="14"/>
      <c r="B417" s="235"/>
      <c r="C417" s="236"/>
      <c r="D417" s="225" t="s">
        <v>145</v>
      </c>
      <c r="E417" s="237" t="s">
        <v>19</v>
      </c>
      <c r="F417" s="238" t="s">
        <v>150</v>
      </c>
      <c r="G417" s="236"/>
      <c r="H417" s="239">
        <v>5.9000000000000004</v>
      </c>
      <c r="I417" s="240"/>
      <c r="J417" s="236"/>
      <c r="K417" s="236"/>
      <c r="L417" s="241"/>
      <c r="M417" s="242"/>
      <c r="N417" s="243"/>
      <c r="O417" s="243"/>
      <c r="P417" s="243"/>
      <c r="Q417" s="243"/>
      <c r="R417" s="243"/>
      <c r="S417" s="243"/>
      <c r="T417" s="24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5" t="s">
        <v>145</v>
      </c>
      <c r="AU417" s="245" t="s">
        <v>82</v>
      </c>
      <c r="AV417" s="14" t="s">
        <v>141</v>
      </c>
      <c r="AW417" s="14" t="s">
        <v>33</v>
      </c>
      <c r="AX417" s="14" t="s">
        <v>80</v>
      </c>
      <c r="AY417" s="245" t="s">
        <v>133</v>
      </c>
    </row>
    <row r="418" s="2" customFormat="1" ht="24.15" customHeight="1">
      <c r="A418" s="39"/>
      <c r="B418" s="40"/>
      <c r="C418" s="205" t="s">
        <v>572</v>
      </c>
      <c r="D418" s="205" t="s">
        <v>136</v>
      </c>
      <c r="E418" s="206" t="s">
        <v>573</v>
      </c>
      <c r="F418" s="207" t="s">
        <v>574</v>
      </c>
      <c r="G418" s="208" t="s">
        <v>179</v>
      </c>
      <c r="H418" s="209">
        <v>16.800000000000001</v>
      </c>
      <c r="I418" s="210"/>
      <c r="J418" s="211">
        <f>ROUND(I418*H418,2)</f>
        <v>0</v>
      </c>
      <c r="K418" s="207" t="s">
        <v>140</v>
      </c>
      <c r="L418" s="45"/>
      <c r="M418" s="212" t="s">
        <v>19</v>
      </c>
      <c r="N418" s="213" t="s">
        <v>43</v>
      </c>
      <c r="O418" s="85"/>
      <c r="P418" s="214">
        <f>O418*H418</f>
        <v>0</v>
      </c>
      <c r="Q418" s="214">
        <v>0.0022300000000000002</v>
      </c>
      <c r="R418" s="214">
        <f>Q418*H418</f>
        <v>0.037464000000000004</v>
      </c>
      <c r="S418" s="214">
        <v>0</v>
      </c>
      <c r="T418" s="215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16" t="s">
        <v>153</v>
      </c>
      <c r="AT418" s="216" t="s">
        <v>136</v>
      </c>
      <c r="AU418" s="216" t="s">
        <v>82</v>
      </c>
      <c r="AY418" s="18" t="s">
        <v>133</v>
      </c>
      <c r="BE418" s="217">
        <f>IF(N418="základní",J418,0)</f>
        <v>0</v>
      </c>
      <c r="BF418" s="217">
        <f>IF(N418="snížená",J418,0)</f>
        <v>0</v>
      </c>
      <c r="BG418" s="217">
        <f>IF(N418="zákl. přenesená",J418,0)</f>
        <v>0</v>
      </c>
      <c r="BH418" s="217">
        <f>IF(N418="sníž. přenesená",J418,0)</f>
        <v>0</v>
      </c>
      <c r="BI418" s="217">
        <f>IF(N418="nulová",J418,0)</f>
        <v>0</v>
      </c>
      <c r="BJ418" s="18" t="s">
        <v>80</v>
      </c>
      <c r="BK418" s="217">
        <f>ROUND(I418*H418,2)</f>
        <v>0</v>
      </c>
      <c r="BL418" s="18" t="s">
        <v>153</v>
      </c>
      <c r="BM418" s="216" t="s">
        <v>575</v>
      </c>
    </row>
    <row r="419" s="2" customFormat="1">
      <c r="A419" s="39"/>
      <c r="B419" s="40"/>
      <c r="C419" s="41"/>
      <c r="D419" s="218" t="s">
        <v>143</v>
      </c>
      <c r="E419" s="41"/>
      <c r="F419" s="219" t="s">
        <v>576</v>
      </c>
      <c r="G419" s="41"/>
      <c r="H419" s="41"/>
      <c r="I419" s="220"/>
      <c r="J419" s="41"/>
      <c r="K419" s="41"/>
      <c r="L419" s="45"/>
      <c r="M419" s="221"/>
      <c r="N419" s="222"/>
      <c r="O419" s="85"/>
      <c r="P419" s="85"/>
      <c r="Q419" s="85"/>
      <c r="R419" s="85"/>
      <c r="S419" s="85"/>
      <c r="T419" s="86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143</v>
      </c>
      <c r="AU419" s="18" t="s">
        <v>82</v>
      </c>
    </row>
    <row r="420" s="13" customFormat="1">
      <c r="A420" s="13"/>
      <c r="B420" s="223"/>
      <c r="C420" s="224"/>
      <c r="D420" s="225" t="s">
        <v>145</v>
      </c>
      <c r="E420" s="226" t="s">
        <v>19</v>
      </c>
      <c r="F420" s="227" t="s">
        <v>577</v>
      </c>
      <c r="G420" s="224"/>
      <c r="H420" s="228">
        <v>11.199999999999999</v>
      </c>
      <c r="I420" s="229"/>
      <c r="J420" s="224"/>
      <c r="K420" s="224"/>
      <c r="L420" s="230"/>
      <c r="M420" s="231"/>
      <c r="N420" s="232"/>
      <c r="O420" s="232"/>
      <c r="P420" s="232"/>
      <c r="Q420" s="232"/>
      <c r="R420" s="232"/>
      <c r="S420" s="232"/>
      <c r="T420" s="23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4" t="s">
        <v>145</v>
      </c>
      <c r="AU420" s="234" t="s">
        <v>82</v>
      </c>
      <c r="AV420" s="13" t="s">
        <v>82</v>
      </c>
      <c r="AW420" s="13" t="s">
        <v>33</v>
      </c>
      <c r="AX420" s="13" t="s">
        <v>72</v>
      </c>
      <c r="AY420" s="234" t="s">
        <v>133</v>
      </c>
    </row>
    <row r="421" s="13" customFormat="1">
      <c r="A421" s="13"/>
      <c r="B421" s="223"/>
      <c r="C421" s="224"/>
      <c r="D421" s="225" t="s">
        <v>145</v>
      </c>
      <c r="E421" s="226" t="s">
        <v>19</v>
      </c>
      <c r="F421" s="227" t="s">
        <v>578</v>
      </c>
      <c r="G421" s="224"/>
      <c r="H421" s="228">
        <v>2.7999999999999998</v>
      </c>
      <c r="I421" s="229"/>
      <c r="J421" s="224"/>
      <c r="K421" s="224"/>
      <c r="L421" s="230"/>
      <c r="M421" s="231"/>
      <c r="N421" s="232"/>
      <c r="O421" s="232"/>
      <c r="P421" s="232"/>
      <c r="Q421" s="232"/>
      <c r="R421" s="232"/>
      <c r="S421" s="232"/>
      <c r="T421" s="23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4" t="s">
        <v>145</v>
      </c>
      <c r="AU421" s="234" t="s">
        <v>82</v>
      </c>
      <c r="AV421" s="13" t="s">
        <v>82</v>
      </c>
      <c r="AW421" s="13" t="s">
        <v>33</v>
      </c>
      <c r="AX421" s="13" t="s">
        <v>72</v>
      </c>
      <c r="AY421" s="234" t="s">
        <v>133</v>
      </c>
    </row>
    <row r="422" s="13" customFormat="1">
      <c r="A422" s="13"/>
      <c r="B422" s="223"/>
      <c r="C422" s="224"/>
      <c r="D422" s="225" t="s">
        <v>145</v>
      </c>
      <c r="E422" s="226" t="s">
        <v>19</v>
      </c>
      <c r="F422" s="227" t="s">
        <v>579</v>
      </c>
      <c r="G422" s="224"/>
      <c r="H422" s="228">
        <v>2.7999999999999998</v>
      </c>
      <c r="I422" s="229"/>
      <c r="J422" s="224"/>
      <c r="K422" s="224"/>
      <c r="L422" s="230"/>
      <c r="M422" s="231"/>
      <c r="N422" s="232"/>
      <c r="O422" s="232"/>
      <c r="P422" s="232"/>
      <c r="Q422" s="232"/>
      <c r="R422" s="232"/>
      <c r="S422" s="232"/>
      <c r="T422" s="23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4" t="s">
        <v>145</v>
      </c>
      <c r="AU422" s="234" t="s">
        <v>82</v>
      </c>
      <c r="AV422" s="13" t="s">
        <v>82</v>
      </c>
      <c r="AW422" s="13" t="s">
        <v>33</v>
      </c>
      <c r="AX422" s="13" t="s">
        <v>72</v>
      </c>
      <c r="AY422" s="234" t="s">
        <v>133</v>
      </c>
    </row>
    <row r="423" s="14" customFormat="1">
      <c r="A423" s="14"/>
      <c r="B423" s="235"/>
      <c r="C423" s="236"/>
      <c r="D423" s="225" t="s">
        <v>145</v>
      </c>
      <c r="E423" s="237" t="s">
        <v>19</v>
      </c>
      <c r="F423" s="238" t="s">
        <v>150</v>
      </c>
      <c r="G423" s="236"/>
      <c r="H423" s="239">
        <v>16.800000000000001</v>
      </c>
      <c r="I423" s="240"/>
      <c r="J423" s="236"/>
      <c r="K423" s="236"/>
      <c r="L423" s="241"/>
      <c r="M423" s="242"/>
      <c r="N423" s="243"/>
      <c r="O423" s="243"/>
      <c r="P423" s="243"/>
      <c r="Q423" s="243"/>
      <c r="R423" s="243"/>
      <c r="S423" s="243"/>
      <c r="T423" s="24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5" t="s">
        <v>145</v>
      </c>
      <c r="AU423" s="245" t="s">
        <v>82</v>
      </c>
      <c r="AV423" s="14" t="s">
        <v>141</v>
      </c>
      <c r="AW423" s="14" t="s">
        <v>33</v>
      </c>
      <c r="AX423" s="14" t="s">
        <v>80</v>
      </c>
      <c r="AY423" s="245" t="s">
        <v>133</v>
      </c>
    </row>
    <row r="424" s="2" customFormat="1" ht="16.5" customHeight="1">
      <c r="A424" s="39"/>
      <c r="B424" s="40"/>
      <c r="C424" s="205" t="s">
        <v>580</v>
      </c>
      <c r="D424" s="205" t="s">
        <v>136</v>
      </c>
      <c r="E424" s="206" t="s">
        <v>581</v>
      </c>
      <c r="F424" s="207" t="s">
        <v>582</v>
      </c>
      <c r="G424" s="208" t="s">
        <v>179</v>
      </c>
      <c r="H424" s="209">
        <v>20.800000000000001</v>
      </c>
      <c r="I424" s="210"/>
      <c r="J424" s="211">
        <f>ROUND(I424*H424,2)</f>
        <v>0</v>
      </c>
      <c r="K424" s="207" t="s">
        <v>140</v>
      </c>
      <c r="L424" s="45"/>
      <c r="M424" s="212" t="s">
        <v>19</v>
      </c>
      <c r="N424" s="213" t="s">
        <v>43</v>
      </c>
      <c r="O424" s="85"/>
      <c r="P424" s="214">
        <f>O424*H424</f>
        <v>0</v>
      </c>
      <c r="Q424" s="214">
        <v>0.0043400000000000001</v>
      </c>
      <c r="R424" s="214">
        <f>Q424*H424</f>
        <v>0.090272000000000005</v>
      </c>
      <c r="S424" s="214">
        <v>0</v>
      </c>
      <c r="T424" s="215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16" t="s">
        <v>153</v>
      </c>
      <c r="AT424" s="216" t="s">
        <v>136</v>
      </c>
      <c r="AU424" s="216" t="s">
        <v>82</v>
      </c>
      <c r="AY424" s="18" t="s">
        <v>133</v>
      </c>
      <c r="BE424" s="217">
        <f>IF(N424="základní",J424,0)</f>
        <v>0</v>
      </c>
      <c r="BF424" s="217">
        <f>IF(N424="snížená",J424,0)</f>
        <v>0</v>
      </c>
      <c r="BG424" s="217">
        <f>IF(N424="zákl. přenesená",J424,0)</f>
        <v>0</v>
      </c>
      <c r="BH424" s="217">
        <f>IF(N424="sníž. přenesená",J424,0)</f>
        <v>0</v>
      </c>
      <c r="BI424" s="217">
        <f>IF(N424="nulová",J424,0)</f>
        <v>0</v>
      </c>
      <c r="BJ424" s="18" t="s">
        <v>80</v>
      </c>
      <c r="BK424" s="217">
        <f>ROUND(I424*H424,2)</f>
        <v>0</v>
      </c>
      <c r="BL424" s="18" t="s">
        <v>153</v>
      </c>
      <c r="BM424" s="216" t="s">
        <v>583</v>
      </c>
    </row>
    <row r="425" s="2" customFormat="1">
      <c r="A425" s="39"/>
      <c r="B425" s="40"/>
      <c r="C425" s="41"/>
      <c r="D425" s="218" t="s">
        <v>143</v>
      </c>
      <c r="E425" s="41"/>
      <c r="F425" s="219" t="s">
        <v>584</v>
      </c>
      <c r="G425" s="41"/>
      <c r="H425" s="41"/>
      <c r="I425" s="220"/>
      <c r="J425" s="41"/>
      <c r="K425" s="41"/>
      <c r="L425" s="45"/>
      <c r="M425" s="221"/>
      <c r="N425" s="222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143</v>
      </c>
      <c r="AU425" s="18" t="s">
        <v>82</v>
      </c>
    </row>
    <row r="426" s="13" customFormat="1">
      <c r="A426" s="13"/>
      <c r="B426" s="223"/>
      <c r="C426" s="224"/>
      <c r="D426" s="225" t="s">
        <v>145</v>
      </c>
      <c r="E426" s="226" t="s">
        <v>19</v>
      </c>
      <c r="F426" s="227" t="s">
        <v>585</v>
      </c>
      <c r="G426" s="224"/>
      <c r="H426" s="228">
        <v>13.6</v>
      </c>
      <c r="I426" s="229"/>
      <c r="J426" s="224"/>
      <c r="K426" s="224"/>
      <c r="L426" s="230"/>
      <c r="M426" s="231"/>
      <c r="N426" s="232"/>
      <c r="O426" s="232"/>
      <c r="P426" s="232"/>
      <c r="Q426" s="232"/>
      <c r="R426" s="232"/>
      <c r="S426" s="232"/>
      <c r="T426" s="23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4" t="s">
        <v>145</v>
      </c>
      <c r="AU426" s="234" t="s">
        <v>82</v>
      </c>
      <c r="AV426" s="13" t="s">
        <v>82</v>
      </c>
      <c r="AW426" s="13" t="s">
        <v>33</v>
      </c>
      <c r="AX426" s="13" t="s">
        <v>72</v>
      </c>
      <c r="AY426" s="234" t="s">
        <v>133</v>
      </c>
    </row>
    <row r="427" s="13" customFormat="1">
      <c r="A427" s="13"/>
      <c r="B427" s="223"/>
      <c r="C427" s="224"/>
      <c r="D427" s="225" t="s">
        <v>145</v>
      </c>
      <c r="E427" s="226" t="s">
        <v>19</v>
      </c>
      <c r="F427" s="227" t="s">
        <v>586</v>
      </c>
      <c r="G427" s="224"/>
      <c r="H427" s="228">
        <v>2</v>
      </c>
      <c r="I427" s="229"/>
      <c r="J427" s="224"/>
      <c r="K427" s="224"/>
      <c r="L427" s="230"/>
      <c r="M427" s="231"/>
      <c r="N427" s="232"/>
      <c r="O427" s="232"/>
      <c r="P427" s="232"/>
      <c r="Q427" s="232"/>
      <c r="R427" s="232"/>
      <c r="S427" s="232"/>
      <c r="T427" s="23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4" t="s">
        <v>145</v>
      </c>
      <c r="AU427" s="234" t="s">
        <v>82</v>
      </c>
      <c r="AV427" s="13" t="s">
        <v>82</v>
      </c>
      <c r="AW427" s="13" t="s">
        <v>33</v>
      </c>
      <c r="AX427" s="13" t="s">
        <v>72</v>
      </c>
      <c r="AY427" s="234" t="s">
        <v>133</v>
      </c>
    </row>
    <row r="428" s="13" customFormat="1">
      <c r="A428" s="13"/>
      <c r="B428" s="223"/>
      <c r="C428" s="224"/>
      <c r="D428" s="225" t="s">
        <v>145</v>
      </c>
      <c r="E428" s="226" t="s">
        <v>19</v>
      </c>
      <c r="F428" s="227" t="s">
        <v>587</v>
      </c>
      <c r="G428" s="224"/>
      <c r="H428" s="228">
        <v>5.2000000000000002</v>
      </c>
      <c r="I428" s="229"/>
      <c r="J428" s="224"/>
      <c r="K428" s="224"/>
      <c r="L428" s="230"/>
      <c r="M428" s="231"/>
      <c r="N428" s="232"/>
      <c r="O428" s="232"/>
      <c r="P428" s="232"/>
      <c r="Q428" s="232"/>
      <c r="R428" s="232"/>
      <c r="S428" s="232"/>
      <c r="T428" s="23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4" t="s">
        <v>145</v>
      </c>
      <c r="AU428" s="234" t="s">
        <v>82</v>
      </c>
      <c r="AV428" s="13" t="s">
        <v>82</v>
      </c>
      <c r="AW428" s="13" t="s">
        <v>33</v>
      </c>
      <c r="AX428" s="13" t="s">
        <v>72</v>
      </c>
      <c r="AY428" s="234" t="s">
        <v>133</v>
      </c>
    </row>
    <row r="429" s="14" customFormat="1">
      <c r="A429" s="14"/>
      <c r="B429" s="235"/>
      <c r="C429" s="236"/>
      <c r="D429" s="225" t="s">
        <v>145</v>
      </c>
      <c r="E429" s="237" t="s">
        <v>19</v>
      </c>
      <c r="F429" s="238" t="s">
        <v>150</v>
      </c>
      <c r="G429" s="236"/>
      <c r="H429" s="239">
        <v>20.800000000000001</v>
      </c>
      <c r="I429" s="240"/>
      <c r="J429" s="236"/>
      <c r="K429" s="236"/>
      <c r="L429" s="241"/>
      <c r="M429" s="242"/>
      <c r="N429" s="243"/>
      <c r="O429" s="243"/>
      <c r="P429" s="243"/>
      <c r="Q429" s="243"/>
      <c r="R429" s="243"/>
      <c r="S429" s="243"/>
      <c r="T429" s="24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5" t="s">
        <v>145</v>
      </c>
      <c r="AU429" s="245" t="s">
        <v>82</v>
      </c>
      <c r="AV429" s="14" t="s">
        <v>141</v>
      </c>
      <c r="AW429" s="14" t="s">
        <v>33</v>
      </c>
      <c r="AX429" s="14" t="s">
        <v>80</v>
      </c>
      <c r="AY429" s="245" t="s">
        <v>133</v>
      </c>
    </row>
    <row r="430" s="2" customFormat="1" ht="21.75" customHeight="1">
      <c r="A430" s="39"/>
      <c r="B430" s="40"/>
      <c r="C430" s="205" t="s">
        <v>588</v>
      </c>
      <c r="D430" s="205" t="s">
        <v>136</v>
      </c>
      <c r="E430" s="206" t="s">
        <v>589</v>
      </c>
      <c r="F430" s="207" t="s">
        <v>590</v>
      </c>
      <c r="G430" s="208" t="s">
        <v>179</v>
      </c>
      <c r="H430" s="209">
        <v>21.399999999999999</v>
      </c>
      <c r="I430" s="210"/>
      <c r="J430" s="211">
        <f>ROUND(I430*H430,2)</f>
        <v>0</v>
      </c>
      <c r="K430" s="207" t="s">
        <v>140</v>
      </c>
      <c r="L430" s="45"/>
      <c r="M430" s="212" t="s">
        <v>19</v>
      </c>
      <c r="N430" s="213" t="s">
        <v>43</v>
      </c>
      <c r="O430" s="85"/>
      <c r="P430" s="214">
        <f>O430*H430</f>
        <v>0</v>
      </c>
      <c r="Q430" s="214">
        <v>0.0021800000000000001</v>
      </c>
      <c r="R430" s="214">
        <f>Q430*H430</f>
        <v>0.046651999999999999</v>
      </c>
      <c r="S430" s="214">
        <v>0</v>
      </c>
      <c r="T430" s="215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16" t="s">
        <v>153</v>
      </c>
      <c r="AT430" s="216" t="s">
        <v>136</v>
      </c>
      <c r="AU430" s="216" t="s">
        <v>82</v>
      </c>
      <c r="AY430" s="18" t="s">
        <v>133</v>
      </c>
      <c r="BE430" s="217">
        <f>IF(N430="základní",J430,0)</f>
        <v>0</v>
      </c>
      <c r="BF430" s="217">
        <f>IF(N430="snížená",J430,0)</f>
        <v>0</v>
      </c>
      <c r="BG430" s="217">
        <f>IF(N430="zákl. přenesená",J430,0)</f>
        <v>0</v>
      </c>
      <c r="BH430" s="217">
        <f>IF(N430="sníž. přenesená",J430,0)</f>
        <v>0</v>
      </c>
      <c r="BI430" s="217">
        <f>IF(N430="nulová",J430,0)</f>
        <v>0</v>
      </c>
      <c r="BJ430" s="18" t="s">
        <v>80</v>
      </c>
      <c r="BK430" s="217">
        <f>ROUND(I430*H430,2)</f>
        <v>0</v>
      </c>
      <c r="BL430" s="18" t="s">
        <v>153</v>
      </c>
      <c r="BM430" s="216" t="s">
        <v>591</v>
      </c>
    </row>
    <row r="431" s="2" customFormat="1">
      <c r="A431" s="39"/>
      <c r="B431" s="40"/>
      <c r="C431" s="41"/>
      <c r="D431" s="218" t="s">
        <v>143</v>
      </c>
      <c r="E431" s="41"/>
      <c r="F431" s="219" t="s">
        <v>592</v>
      </c>
      <c r="G431" s="41"/>
      <c r="H431" s="41"/>
      <c r="I431" s="220"/>
      <c r="J431" s="41"/>
      <c r="K431" s="41"/>
      <c r="L431" s="45"/>
      <c r="M431" s="221"/>
      <c r="N431" s="222"/>
      <c r="O431" s="85"/>
      <c r="P431" s="85"/>
      <c r="Q431" s="85"/>
      <c r="R431" s="85"/>
      <c r="S431" s="85"/>
      <c r="T431" s="86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143</v>
      </c>
      <c r="AU431" s="18" t="s">
        <v>82</v>
      </c>
    </row>
    <row r="432" s="13" customFormat="1">
      <c r="A432" s="13"/>
      <c r="B432" s="223"/>
      <c r="C432" s="224"/>
      <c r="D432" s="225" t="s">
        <v>145</v>
      </c>
      <c r="E432" s="226" t="s">
        <v>19</v>
      </c>
      <c r="F432" s="227" t="s">
        <v>593</v>
      </c>
      <c r="G432" s="224"/>
      <c r="H432" s="228">
        <v>7.4000000000000004</v>
      </c>
      <c r="I432" s="229"/>
      <c r="J432" s="224"/>
      <c r="K432" s="224"/>
      <c r="L432" s="230"/>
      <c r="M432" s="231"/>
      <c r="N432" s="232"/>
      <c r="O432" s="232"/>
      <c r="P432" s="232"/>
      <c r="Q432" s="232"/>
      <c r="R432" s="232"/>
      <c r="S432" s="232"/>
      <c r="T432" s="23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4" t="s">
        <v>145</v>
      </c>
      <c r="AU432" s="234" t="s">
        <v>82</v>
      </c>
      <c r="AV432" s="13" t="s">
        <v>82</v>
      </c>
      <c r="AW432" s="13" t="s">
        <v>33</v>
      </c>
      <c r="AX432" s="13" t="s">
        <v>72</v>
      </c>
      <c r="AY432" s="234" t="s">
        <v>133</v>
      </c>
    </row>
    <row r="433" s="13" customFormat="1">
      <c r="A433" s="13"/>
      <c r="B433" s="223"/>
      <c r="C433" s="224"/>
      <c r="D433" s="225" t="s">
        <v>145</v>
      </c>
      <c r="E433" s="226" t="s">
        <v>19</v>
      </c>
      <c r="F433" s="227" t="s">
        <v>594</v>
      </c>
      <c r="G433" s="224"/>
      <c r="H433" s="228">
        <v>4.5999999999999996</v>
      </c>
      <c r="I433" s="229"/>
      <c r="J433" s="224"/>
      <c r="K433" s="224"/>
      <c r="L433" s="230"/>
      <c r="M433" s="231"/>
      <c r="N433" s="232"/>
      <c r="O433" s="232"/>
      <c r="P433" s="232"/>
      <c r="Q433" s="232"/>
      <c r="R433" s="232"/>
      <c r="S433" s="232"/>
      <c r="T433" s="23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4" t="s">
        <v>145</v>
      </c>
      <c r="AU433" s="234" t="s">
        <v>82</v>
      </c>
      <c r="AV433" s="13" t="s">
        <v>82</v>
      </c>
      <c r="AW433" s="13" t="s">
        <v>33</v>
      </c>
      <c r="AX433" s="13" t="s">
        <v>72</v>
      </c>
      <c r="AY433" s="234" t="s">
        <v>133</v>
      </c>
    </row>
    <row r="434" s="13" customFormat="1">
      <c r="A434" s="13"/>
      <c r="B434" s="223"/>
      <c r="C434" s="224"/>
      <c r="D434" s="225" t="s">
        <v>145</v>
      </c>
      <c r="E434" s="226" t="s">
        <v>19</v>
      </c>
      <c r="F434" s="227" t="s">
        <v>595</v>
      </c>
      <c r="G434" s="224"/>
      <c r="H434" s="228">
        <v>9.4000000000000004</v>
      </c>
      <c r="I434" s="229"/>
      <c r="J434" s="224"/>
      <c r="K434" s="224"/>
      <c r="L434" s="230"/>
      <c r="M434" s="231"/>
      <c r="N434" s="232"/>
      <c r="O434" s="232"/>
      <c r="P434" s="232"/>
      <c r="Q434" s="232"/>
      <c r="R434" s="232"/>
      <c r="S434" s="232"/>
      <c r="T434" s="23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4" t="s">
        <v>145</v>
      </c>
      <c r="AU434" s="234" t="s">
        <v>82</v>
      </c>
      <c r="AV434" s="13" t="s">
        <v>82</v>
      </c>
      <c r="AW434" s="13" t="s">
        <v>33</v>
      </c>
      <c r="AX434" s="13" t="s">
        <v>72</v>
      </c>
      <c r="AY434" s="234" t="s">
        <v>133</v>
      </c>
    </row>
    <row r="435" s="14" customFormat="1">
      <c r="A435" s="14"/>
      <c r="B435" s="235"/>
      <c r="C435" s="236"/>
      <c r="D435" s="225" t="s">
        <v>145</v>
      </c>
      <c r="E435" s="237" t="s">
        <v>19</v>
      </c>
      <c r="F435" s="238" t="s">
        <v>150</v>
      </c>
      <c r="G435" s="236"/>
      <c r="H435" s="239">
        <v>21.399999999999999</v>
      </c>
      <c r="I435" s="240"/>
      <c r="J435" s="236"/>
      <c r="K435" s="236"/>
      <c r="L435" s="241"/>
      <c r="M435" s="242"/>
      <c r="N435" s="243"/>
      <c r="O435" s="243"/>
      <c r="P435" s="243"/>
      <c r="Q435" s="243"/>
      <c r="R435" s="243"/>
      <c r="S435" s="243"/>
      <c r="T435" s="24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5" t="s">
        <v>145</v>
      </c>
      <c r="AU435" s="245" t="s">
        <v>82</v>
      </c>
      <c r="AV435" s="14" t="s">
        <v>141</v>
      </c>
      <c r="AW435" s="14" t="s">
        <v>33</v>
      </c>
      <c r="AX435" s="14" t="s">
        <v>80</v>
      </c>
      <c r="AY435" s="245" t="s">
        <v>133</v>
      </c>
    </row>
    <row r="436" s="2" customFormat="1" ht="24.15" customHeight="1">
      <c r="A436" s="39"/>
      <c r="B436" s="40"/>
      <c r="C436" s="205" t="s">
        <v>596</v>
      </c>
      <c r="D436" s="205" t="s">
        <v>136</v>
      </c>
      <c r="E436" s="206" t="s">
        <v>597</v>
      </c>
      <c r="F436" s="207" t="s">
        <v>598</v>
      </c>
      <c r="G436" s="208" t="s">
        <v>179</v>
      </c>
      <c r="H436" s="209">
        <v>61.799999999999997</v>
      </c>
      <c r="I436" s="210"/>
      <c r="J436" s="211">
        <f>ROUND(I436*H436,2)</f>
        <v>0</v>
      </c>
      <c r="K436" s="207" t="s">
        <v>140</v>
      </c>
      <c r="L436" s="45"/>
      <c r="M436" s="212" t="s">
        <v>19</v>
      </c>
      <c r="N436" s="213" t="s">
        <v>43</v>
      </c>
      <c r="O436" s="85"/>
      <c r="P436" s="214">
        <f>O436*H436</f>
        <v>0</v>
      </c>
      <c r="Q436" s="214">
        <v>0.0018500000000000001</v>
      </c>
      <c r="R436" s="214">
        <f>Q436*H436</f>
        <v>0.11433</v>
      </c>
      <c r="S436" s="214">
        <v>0</v>
      </c>
      <c r="T436" s="215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16" t="s">
        <v>153</v>
      </c>
      <c r="AT436" s="216" t="s">
        <v>136</v>
      </c>
      <c r="AU436" s="216" t="s">
        <v>82</v>
      </c>
      <c r="AY436" s="18" t="s">
        <v>133</v>
      </c>
      <c r="BE436" s="217">
        <f>IF(N436="základní",J436,0)</f>
        <v>0</v>
      </c>
      <c r="BF436" s="217">
        <f>IF(N436="snížená",J436,0)</f>
        <v>0</v>
      </c>
      <c r="BG436" s="217">
        <f>IF(N436="zákl. přenesená",J436,0)</f>
        <v>0</v>
      </c>
      <c r="BH436" s="217">
        <f>IF(N436="sníž. přenesená",J436,0)</f>
        <v>0</v>
      </c>
      <c r="BI436" s="217">
        <f>IF(N436="nulová",J436,0)</f>
        <v>0</v>
      </c>
      <c r="BJ436" s="18" t="s">
        <v>80</v>
      </c>
      <c r="BK436" s="217">
        <f>ROUND(I436*H436,2)</f>
        <v>0</v>
      </c>
      <c r="BL436" s="18" t="s">
        <v>153</v>
      </c>
      <c r="BM436" s="216" t="s">
        <v>599</v>
      </c>
    </row>
    <row r="437" s="2" customFormat="1">
      <c r="A437" s="39"/>
      <c r="B437" s="40"/>
      <c r="C437" s="41"/>
      <c r="D437" s="218" t="s">
        <v>143</v>
      </c>
      <c r="E437" s="41"/>
      <c r="F437" s="219" t="s">
        <v>600</v>
      </c>
      <c r="G437" s="41"/>
      <c r="H437" s="41"/>
      <c r="I437" s="220"/>
      <c r="J437" s="41"/>
      <c r="K437" s="41"/>
      <c r="L437" s="45"/>
      <c r="M437" s="221"/>
      <c r="N437" s="222"/>
      <c r="O437" s="85"/>
      <c r="P437" s="85"/>
      <c r="Q437" s="85"/>
      <c r="R437" s="85"/>
      <c r="S437" s="85"/>
      <c r="T437" s="86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143</v>
      </c>
      <c r="AU437" s="18" t="s">
        <v>82</v>
      </c>
    </row>
    <row r="438" s="13" customFormat="1">
      <c r="A438" s="13"/>
      <c r="B438" s="223"/>
      <c r="C438" s="224"/>
      <c r="D438" s="225" t="s">
        <v>145</v>
      </c>
      <c r="E438" s="226" t="s">
        <v>19</v>
      </c>
      <c r="F438" s="227" t="s">
        <v>601</v>
      </c>
      <c r="G438" s="224"/>
      <c r="H438" s="228">
        <v>13</v>
      </c>
      <c r="I438" s="229"/>
      <c r="J438" s="224"/>
      <c r="K438" s="224"/>
      <c r="L438" s="230"/>
      <c r="M438" s="231"/>
      <c r="N438" s="232"/>
      <c r="O438" s="232"/>
      <c r="P438" s="232"/>
      <c r="Q438" s="232"/>
      <c r="R438" s="232"/>
      <c r="S438" s="232"/>
      <c r="T438" s="23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4" t="s">
        <v>145</v>
      </c>
      <c r="AU438" s="234" t="s">
        <v>82</v>
      </c>
      <c r="AV438" s="13" t="s">
        <v>82</v>
      </c>
      <c r="AW438" s="13" t="s">
        <v>33</v>
      </c>
      <c r="AX438" s="13" t="s">
        <v>72</v>
      </c>
      <c r="AY438" s="234" t="s">
        <v>133</v>
      </c>
    </row>
    <row r="439" s="13" customFormat="1">
      <c r="A439" s="13"/>
      <c r="B439" s="223"/>
      <c r="C439" s="224"/>
      <c r="D439" s="225" t="s">
        <v>145</v>
      </c>
      <c r="E439" s="226" t="s">
        <v>19</v>
      </c>
      <c r="F439" s="227" t="s">
        <v>602</v>
      </c>
      <c r="G439" s="224"/>
      <c r="H439" s="228">
        <v>17.300000000000001</v>
      </c>
      <c r="I439" s="229"/>
      <c r="J439" s="224"/>
      <c r="K439" s="224"/>
      <c r="L439" s="230"/>
      <c r="M439" s="231"/>
      <c r="N439" s="232"/>
      <c r="O439" s="232"/>
      <c r="P439" s="232"/>
      <c r="Q439" s="232"/>
      <c r="R439" s="232"/>
      <c r="S439" s="232"/>
      <c r="T439" s="23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4" t="s">
        <v>145</v>
      </c>
      <c r="AU439" s="234" t="s">
        <v>82</v>
      </c>
      <c r="AV439" s="13" t="s">
        <v>82</v>
      </c>
      <c r="AW439" s="13" t="s">
        <v>33</v>
      </c>
      <c r="AX439" s="13" t="s">
        <v>72</v>
      </c>
      <c r="AY439" s="234" t="s">
        <v>133</v>
      </c>
    </row>
    <row r="440" s="13" customFormat="1">
      <c r="A440" s="13"/>
      <c r="B440" s="223"/>
      <c r="C440" s="224"/>
      <c r="D440" s="225" t="s">
        <v>145</v>
      </c>
      <c r="E440" s="226" t="s">
        <v>19</v>
      </c>
      <c r="F440" s="227" t="s">
        <v>603</v>
      </c>
      <c r="G440" s="224"/>
      <c r="H440" s="228">
        <v>13.5</v>
      </c>
      <c r="I440" s="229"/>
      <c r="J440" s="224"/>
      <c r="K440" s="224"/>
      <c r="L440" s="230"/>
      <c r="M440" s="231"/>
      <c r="N440" s="232"/>
      <c r="O440" s="232"/>
      <c r="P440" s="232"/>
      <c r="Q440" s="232"/>
      <c r="R440" s="232"/>
      <c r="S440" s="232"/>
      <c r="T440" s="23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4" t="s">
        <v>145</v>
      </c>
      <c r="AU440" s="234" t="s">
        <v>82</v>
      </c>
      <c r="AV440" s="13" t="s">
        <v>82</v>
      </c>
      <c r="AW440" s="13" t="s">
        <v>33</v>
      </c>
      <c r="AX440" s="13" t="s">
        <v>72</v>
      </c>
      <c r="AY440" s="234" t="s">
        <v>133</v>
      </c>
    </row>
    <row r="441" s="13" customFormat="1">
      <c r="A441" s="13"/>
      <c r="B441" s="223"/>
      <c r="C441" s="224"/>
      <c r="D441" s="225" t="s">
        <v>145</v>
      </c>
      <c r="E441" s="226" t="s">
        <v>19</v>
      </c>
      <c r="F441" s="227" t="s">
        <v>604</v>
      </c>
      <c r="G441" s="224"/>
      <c r="H441" s="228">
        <v>18</v>
      </c>
      <c r="I441" s="229"/>
      <c r="J441" s="224"/>
      <c r="K441" s="224"/>
      <c r="L441" s="230"/>
      <c r="M441" s="231"/>
      <c r="N441" s="232"/>
      <c r="O441" s="232"/>
      <c r="P441" s="232"/>
      <c r="Q441" s="232"/>
      <c r="R441" s="232"/>
      <c r="S441" s="232"/>
      <c r="T441" s="23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4" t="s">
        <v>145</v>
      </c>
      <c r="AU441" s="234" t="s">
        <v>82</v>
      </c>
      <c r="AV441" s="13" t="s">
        <v>82</v>
      </c>
      <c r="AW441" s="13" t="s">
        <v>33</v>
      </c>
      <c r="AX441" s="13" t="s">
        <v>72</v>
      </c>
      <c r="AY441" s="234" t="s">
        <v>133</v>
      </c>
    </row>
    <row r="442" s="14" customFormat="1">
      <c r="A442" s="14"/>
      <c r="B442" s="235"/>
      <c r="C442" s="236"/>
      <c r="D442" s="225" t="s">
        <v>145</v>
      </c>
      <c r="E442" s="237" t="s">
        <v>19</v>
      </c>
      <c r="F442" s="238" t="s">
        <v>150</v>
      </c>
      <c r="G442" s="236"/>
      <c r="H442" s="239">
        <v>61.799999999999997</v>
      </c>
      <c r="I442" s="240"/>
      <c r="J442" s="236"/>
      <c r="K442" s="236"/>
      <c r="L442" s="241"/>
      <c r="M442" s="242"/>
      <c r="N442" s="243"/>
      <c r="O442" s="243"/>
      <c r="P442" s="243"/>
      <c r="Q442" s="243"/>
      <c r="R442" s="243"/>
      <c r="S442" s="243"/>
      <c r="T442" s="24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5" t="s">
        <v>145</v>
      </c>
      <c r="AU442" s="245" t="s">
        <v>82</v>
      </c>
      <c r="AV442" s="14" t="s">
        <v>141</v>
      </c>
      <c r="AW442" s="14" t="s">
        <v>33</v>
      </c>
      <c r="AX442" s="14" t="s">
        <v>80</v>
      </c>
      <c r="AY442" s="245" t="s">
        <v>133</v>
      </c>
    </row>
    <row r="443" s="2" customFormat="1" ht="24.15" customHeight="1">
      <c r="A443" s="39"/>
      <c r="B443" s="40"/>
      <c r="C443" s="205" t="s">
        <v>605</v>
      </c>
      <c r="D443" s="205" t="s">
        <v>136</v>
      </c>
      <c r="E443" s="206" t="s">
        <v>606</v>
      </c>
      <c r="F443" s="207" t="s">
        <v>607</v>
      </c>
      <c r="G443" s="208" t="s">
        <v>179</v>
      </c>
      <c r="H443" s="209">
        <v>57</v>
      </c>
      <c r="I443" s="210"/>
      <c r="J443" s="211">
        <f>ROUND(I443*H443,2)</f>
        <v>0</v>
      </c>
      <c r="K443" s="207" t="s">
        <v>140</v>
      </c>
      <c r="L443" s="45"/>
      <c r="M443" s="212" t="s">
        <v>19</v>
      </c>
      <c r="N443" s="213" t="s">
        <v>43</v>
      </c>
      <c r="O443" s="85"/>
      <c r="P443" s="214">
        <f>O443*H443</f>
        <v>0</v>
      </c>
      <c r="Q443" s="214">
        <v>0.0043800000000000002</v>
      </c>
      <c r="R443" s="214">
        <f>Q443*H443</f>
        <v>0.24966000000000002</v>
      </c>
      <c r="S443" s="214">
        <v>0</v>
      </c>
      <c r="T443" s="215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16" t="s">
        <v>153</v>
      </c>
      <c r="AT443" s="216" t="s">
        <v>136</v>
      </c>
      <c r="AU443" s="216" t="s">
        <v>82</v>
      </c>
      <c r="AY443" s="18" t="s">
        <v>133</v>
      </c>
      <c r="BE443" s="217">
        <f>IF(N443="základní",J443,0)</f>
        <v>0</v>
      </c>
      <c r="BF443" s="217">
        <f>IF(N443="snížená",J443,0)</f>
        <v>0</v>
      </c>
      <c r="BG443" s="217">
        <f>IF(N443="zákl. přenesená",J443,0)</f>
        <v>0</v>
      </c>
      <c r="BH443" s="217">
        <f>IF(N443="sníž. přenesená",J443,0)</f>
        <v>0</v>
      </c>
      <c r="BI443" s="217">
        <f>IF(N443="nulová",J443,0)</f>
        <v>0</v>
      </c>
      <c r="BJ443" s="18" t="s">
        <v>80</v>
      </c>
      <c r="BK443" s="217">
        <f>ROUND(I443*H443,2)</f>
        <v>0</v>
      </c>
      <c r="BL443" s="18" t="s">
        <v>153</v>
      </c>
      <c r="BM443" s="216" t="s">
        <v>608</v>
      </c>
    </row>
    <row r="444" s="2" customFormat="1">
      <c r="A444" s="39"/>
      <c r="B444" s="40"/>
      <c r="C444" s="41"/>
      <c r="D444" s="218" t="s">
        <v>143</v>
      </c>
      <c r="E444" s="41"/>
      <c r="F444" s="219" t="s">
        <v>609</v>
      </c>
      <c r="G444" s="41"/>
      <c r="H444" s="41"/>
      <c r="I444" s="220"/>
      <c r="J444" s="41"/>
      <c r="K444" s="41"/>
      <c r="L444" s="45"/>
      <c r="M444" s="221"/>
      <c r="N444" s="222"/>
      <c r="O444" s="85"/>
      <c r="P444" s="85"/>
      <c r="Q444" s="85"/>
      <c r="R444" s="85"/>
      <c r="S444" s="85"/>
      <c r="T444" s="86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143</v>
      </c>
      <c r="AU444" s="18" t="s">
        <v>82</v>
      </c>
    </row>
    <row r="445" s="13" customFormat="1">
      <c r="A445" s="13"/>
      <c r="B445" s="223"/>
      <c r="C445" s="224"/>
      <c r="D445" s="225" t="s">
        <v>145</v>
      </c>
      <c r="E445" s="226" t="s">
        <v>19</v>
      </c>
      <c r="F445" s="227" t="s">
        <v>610</v>
      </c>
      <c r="G445" s="224"/>
      <c r="H445" s="228">
        <v>57</v>
      </c>
      <c r="I445" s="229"/>
      <c r="J445" s="224"/>
      <c r="K445" s="224"/>
      <c r="L445" s="230"/>
      <c r="M445" s="231"/>
      <c r="N445" s="232"/>
      <c r="O445" s="232"/>
      <c r="P445" s="232"/>
      <c r="Q445" s="232"/>
      <c r="R445" s="232"/>
      <c r="S445" s="232"/>
      <c r="T445" s="23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4" t="s">
        <v>145</v>
      </c>
      <c r="AU445" s="234" t="s">
        <v>82</v>
      </c>
      <c r="AV445" s="13" t="s">
        <v>82</v>
      </c>
      <c r="AW445" s="13" t="s">
        <v>33</v>
      </c>
      <c r="AX445" s="13" t="s">
        <v>80</v>
      </c>
      <c r="AY445" s="234" t="s">
        <v>133</v>
      </c>
    </row>
    <row r="446" s="2" customFormat="1" ht="16.5" customHeight="1">
      <c r="A446" s="39"/>
      <c r="B446" s="40"/>
      <c r="C446" s="205" t="s">
        <v>611</v>
      </c>
      <c r="D446" s="205" t="s">
        <v>136</v>
      </c>
      <c r="E446" s="206" t="s">
        <v>612</v>
      </c>
      <c r="F446" s="207" t="s">
        <v>613</v>
      </c>
      <c r="G446" s="208" t="s">
        <v>275</v>
      </c>
      <c r="H446" s="209">
        <v>9</v>
      </c>
      <c r="I446" s="210"/>
      <c r="J446" s="211">
        <f>ROUND(I446*H446,2)</f>
        <v>0</v>
      </c>
      <c r="K446" s="207" t="s">
        <v>19</v>
      </c>
      <c r="L446" s="45"/>
      <c r="M446" s="212" t="s">
        <v>19</v>
      </c>
      <c r="N446" s="213" t="s">
        <v>43</v>
      </c>
      <c r="O446" s="85"/>
      <c r="P446" s="214">
        <f>O446*H446</f>
        <v>0</v>
      </c>
      <c r="Q446" s="214">
        <v>0</v>
      </c>
      <c r="R446" s="214">
        <f>Q446*H446</f>
        <v>0</v>
      </c>
      <c r="S446" s="214">
        <v>0</v>
      </c>
      <c r="T446" s="215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16" t="s">
        <v>153</v>
      </c>
      <c r="AT446" s="216" t="s">
        <v>136</v>
      </c>
      <c r="AU446" s="216" t="s">
        <v>82</v>
      </c>
      <c r="AY446" s="18" t="s">
        <v>133</v>
      </c>
      <c r="BE446" s="217">
        <f>IF(N446="základní",J446,0)</f>
        <v>0</v>
      </c>
      <c r="BF446" s="217">
        <f>IF(N446="snížená",J446,0)</f>
        <v>0</v>
      </c>
      <c r="BG446" s="217">
        <f>IF(N446="zákl. přenesená",J446,0)</f>
        <v>0</v>
      </c>
      <c r="BH446" s="217">
        <f>IF(N446="sníž. přenesená",J446,0)</f>
        <v>0</v>
      </c>
      <c r="BI446" s="217">
        <f>IF(N446="nulová",J446,0)</f>
        <v>0</v>
      </c>
      <c r="BJ446" s="18" t="s">
        <v>80</v>
      </c>
      <c r="BK446" s="217">
        <f>ROUND(I446*H446,2)</f>
        <v>0</v>
      </c>
      <c r="BL446" s="18" t="s">
        <v>153</v>
      </c>
      <c r="BM446" s="216" t="s">
        <v>614</v>
      </c>
    </row>
    <row r="447" s="13" customFormat="1">
      <c r="A447" s="13"/>
      <c r="B447" s="223"/>
      <c r="C447" s="224"/>
      <c r="D447" s="225" t="s">
        <v>145</v>
      </c>
      <c r="E447" s="226" t="s">
        <v>19</v>
      </c>
      <c r="F447" s="227" t="s">
        <v>615</v>
      </c>
      <c r="G447" s="224"/>
      <c r="H447" s="228">
        <v>9</v>
      </c>
      <c r="I447" s="229"/>
      <c r="J447" s="224"/>
      <c r="K447" s="224"/>
      <c r="L447" s="230"/>
      <c r="M447" s="231"/>
      <c r="N447" s="232"/>
      <c r="O447" s="232"/>
      <c r="P447" s="232"/>
      <c r="Q447" s="232"/>
      <c r="R447" s="232"/>
      <c r="S447" s="232"/>
      <c r="T447" s="23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4" t="s">
        <v>145</v>
      </c>
      <c r="AU447" s="234" t="s">
        <v>82</v>
      </c>
      <c r="AV447" s="13" t="s">
        <v>82</v>
      </c>
      <c r="AW447" s="13" t="s">
        <v>33</v>
      </c>
      <c r="AX447" s="13" t="s">
        <v>80</v>
      </c>
      <c r="AY447" s="234" t="s">
        <v>133</v>
      </c>
    </row>
    <row r="448" s="2" customFormat="1" ht="16.5" customHeight="1">
      <c r="A448" s="39"/>
      <c r="B448" s="40"/>
      <c r="C448" s="257" t="s">
        <v>616</v>
      </c>
      <c r="D448" s="257" t="s">
        <v>266</v>
      </c>
      <c r="E448" s="258" t="s">
        <v>617</v>
      </c>
      <c r="F448" s="259" t="s">
        <v>618</v>
      </c>
      <c r="G448" s="260" t="s">
        <v>275</v>
      </c>
      <c r="H448" s="261">
        <v>9</v>
      </c>
      <c r="I448" s="262"/>
      <c r="J448" s="263">
        <f>ROUND(I448*H448,2)</f>
        <v>0</v>
      </c>
      <c r="K448" s="259" t="s">
        <v>140</v>
      </c>
      <c r="L448" s="264"/>
      <c r="M448" s="265" t="s">
        <v>19</v>
      </c>
      <c r="N448" s="266" t="s">
        <v>43</v>
      </c>
      <c r="O448" s="85"/>
      <c r="P448" s="214">
        <f>O448*H448</f>
        <v>0</v>
      </c>
      <c r="Q448" s="214">
        <v>0.0055999999999999999</v>
      </c>
      <c r="R448" s="214">
        <f>Q448*H448</f>
        <v>0.0504</v>
      </c>
      <c r="S448" s="214">
        <v>0</v>
      </c>
      <c r="T448" s="215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16" t="s">
        <v>269</v>
      </c>
      <c r="AT448" s="216" t="s">
        <v>266</v>
      </c>
      <c r="AU448" s="216" t="s">
        <v>82</v>
      </c>
      <c r="AY448" s="18" t="s">
        <v>133</v>
      </c>
      <c r="BE448" s="217">
        <f>IF(N448="základní",J448,0)</f>
        <v>0</v>
      </c>
      <c r="BF448" s="217">
        <f>IF(N448="snížená",J448,0)</f>
        <v>0</v>
      </c>
      <c r="BG448" s="217">
        <f>IF(N448="zákl. přenesená",J448,0)</f>
        <v>0</v>
      </c>
      <c r="BH448" s="217">
        <f>IF(N448="sníž. přenesená",J448,0)</f>
        <v>0</v>
      </c>
      <c r="BI448" s="217">
        <f>IF(N448="nulová",J448,0)</f>
        <v>0</v>
      </c>
      <c r="BJ448" s="18" t="s">
        <v>80</v>
      </c>
      <c r="BK448" s="217">
        <f>ROUND(I448*H448,2)</f>
        <v>0</v>
      </c>
      <c r="BL448" s="18" t="s">
        <v>153</v>
      </c>
      <c r="BM448" s="216" t="s">
        <v>619</v>
      </c>
    </row>
    <row r="449" s="2" customFormat="1" ht="24.15" customHeight="1">
      <c r="A449" s="39"/>
      <c r="B449" s="40"/>
      <c r="C449" s="205" t="s">
        <v>620</v>
      </c>
      <c r="D449" s="205" t="s">
        <v>136</v>
      </c>
      <c r="E449" s="206" t="s">
        <v>621</v>
      </c>
      <c r="F449" s="207" t="s">
        <v>622</v>
      </c>
      <c r="G449" s="208" t="s">
        <v>179</v>
      </c>
      <c r="H449" s="209">
        <v>84.400000000000006</v>
      </c>
      <c r="I449" s="210"/>
      <c r="J449" s="211">
        <f>ROUND(I449*H449,2)</f>
        <v>0</v>
      </c>
      <c r="K449" s="207" t="s">
        <v>140</v>
      </c>
      <c r="L449" s="45"/>
      <c r="M449" s="212" t="s">
        <v>19</v>
      </c>
      <c r="N449" s="213" t="s">
        <v>43</v>
      </c>
      <c r="O449" s="85"/>
      <c r="P449" s="214">
        <f>O449*H449</f>
        <v>0</v>
      </c>
      <c r="Q449" s="214">
        <v>0.0022000000000000001</v>
      </c>
      <c r="R449" s="214">
        <f>Q449*H449</f>
        <v>0.18568000000000001</v>
      </c>
      <c r="S449" s="214">
        <v>0</v>
      </c>
      <c r="T449" s="215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16" t="s">
        <v>153</v>
      </c>
      <c r="AT449" s="216" t="s">
        <v>136</v>
      </c>
      <c r="AU449" s="216" t="s">
        <v>82</v>
      </c>
      <c r="AY449" s="18" t="s">
        <v>133</v>
      </c>
      <c r="BE449" s="217">
        <f>IF(N449="základní",J449,0)</f>
        <v>0</v>
      </c>
      <c r="BF449" s="217">
        <f>IF(N449="snížená",J449,0)</f>
        <v>0</v>
      </c>
      <c r="BG449" s="217">
        <f>IF(N449="zákl. přenesená",J449,0)</f>
        <v>0</v>
      </c>
      <c r="BH449" s="217">
        <f>IF(N449="sníž. přenesená",J449,0)</f>
        <v>0</v>
      </c>
      <c r="BI449" s="217">
        <f>IF(N449="nulová",J449,0)</f>
        <v>0</v>
      </c>
      <c r="BJ449" s="18" t="s">
        <v>80</v>
      </c>
      <c r="BK449" s="217">
        <f>ROUND(I449*H449,2)</f>
        <v>0</v>
      </c>
      <c r="BL449" s="18" t="s">
        <v>153</v>
      </c>
      <c r="BM449" s="216" t="s">
        <v>623</v>
      </c>
    </row>
    <row r="450" s="2" customFormat="1">
      <c r="A450" s="39"/>
      <c r="B450" s="40"/>
      <c r="C450" s="41"/>
      <c r="D450" s="218" t="s">
        <v>143</v>
      </c>
      <c r="E450" s="41"/>
      <c r="F450" s="219" t="s">
        <v>624</v>
      </c>
      <c r="G450" s="41"/>
      <c r="H450" s="41"/>
      <c r="I450" s="220"/>
      <c r="J450" s="41"/>
      <c r="K450" s="41"/>
      <c r="L450" s="45"/>
      <c r="M450" s="221"/>
      <c r="N450" s="222"/>
      <c r="O450" s="85"/>
      <c r="P450" s="85"/>
      <c r="Q450" s="85"/>
      <c r="R450" s="85"/>
      <c r="S450" s="85"/>
      <c r="T450" s="86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143</v>
      </c>
      <c r="AU450" s="18" t="s">
        <v>82</v>
      </c>
    </row>
    <row r="451" s="13" customFormat="1">
      <c r="A451" s="13"/>
      <c r="B451" s="223"/>
      <c r="C451" s="224"/>
      <c r="D451" s="225" t="s">
        <v>145</v>
      </c>
      <c r="E451" s="226" t="s">
        <v>19</v>
      </c>
      <c r="F451" s="227" t="s">
        <v>625</v>
      </c>
      <c r="G451" s="224"/>
      <c r="H451" s="228">
        <v>33.479999999999997</v>
      </c>
      <c r="I451" s="229"/>
      <c r="J451" s="224"/>
      <c r="K451" s="224"/>
      <c r="L451" s="230"/>
      <c r="M451" s="231"/>
      <c r="N451" s="232"/>
      <c r="O451" s="232"/>
      <c r="P451" s="232"/>
      <c r="Q451" s="232"/>
      <c r="R451" s="232"/>
      <c r="S451" s="232"/>
      <c r="T451" s="23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4" t="s">
        <v>145</v>
      </c>
      <c r="AU451" s="234" t="s">
        <v>82</v>
      </c>
      <c r="AV451" s="13" t="s">
        <v>82</v>
      </c>
      <c r="AW451" s="13" t="s">
        <v>33</v>
      </c>
      <c r="AX451" s="13" t="s">
        <v>72</v>
      </c>
      <c r="AY451" s="234" t="s">
        <v>133</v>
      </c>
    </row>
    <row r="452" s="13" customFormat="1">
      <c r="A452" s="13"/>
      <c r="B452" s="223"/>
      <c r="C452" s="224"/>
      <c r="D452" s="225" t="s">
        <v>145</v>
      </c>
      <c r="E452" s="226" t="s">
        <v>19</v>
      </c>
      <c r="F452" s="227" t="s">
        <v>626</v>
      </c>
      <c r="G452" s="224"/>
      <c r="H452" s="228">
        <v>18.300000000000001</v>
      </c>
      <c r="I452" s="229"/>
      <c r="J452" s="224"/>
      <c r="K452" s="224"/>
      <c r="L452" s="230"/>
      <c r="M452" s="231"/>
      <c r="N452" s="232"/>
      <c r="O452" s="232"/>
      <c r="P452" s="232"/>
      <c r="Q452" s="232"/>
      <c r="R452" s="232"/>
      <c r="S452" s="232"/>
      <c r="T452" s="23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4" t="s">
        <v>145</v>
      </c>
      <c r="AU452" s="234" t="s">
        <v>82</v>
      </c>
      <c r="AV452" s="13" t="s">
        <v>82</v>
      </c>
      <c r="AW452" s="13" t="s">
        <v>33</v>
      </c>
      <c r="AX452" s="13" t="s">
        <v>72</v>
      </c>
      <c r="AY452" s="234" t="s">
        <v>133</v>
      </c>
    </row>
    <row r="453" s="13" customFormat="1">
      <c r="A453" s="13"/>
      <c r="B453" s="223"/>
      <c r="C453" s="224"/>
      <c r="D453" s="225" t="s">
        <v>145</v>
      </c>
      <c r="E453" s="226" t="s">
        <v>19</v>
      </c>
      <c r="F453" s="227" t="s">
        <v>627</v>
      </c>
      <c r="G453" s="224"/>
      <c r="H453" s="228">
        <v>18.620000000000001</v>
      </c>
      <c r="I453" s="229"/>
      <c r="J453" s="224"/>
      <c r="K453" s="224"/>
      <c r="L453" s="230"/>
      <c r="M453" s="231"/>
      <c r="N453" s="232"/>
      <c r="O453" s="232"/>
      <c r="P453" s="232"/>
      <c r="Q453" s="232"/>
      <c r="R453" s="232"/>
      <c r="S453" s="232"/>
      <c r="T453" s="23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4" t="s">
        <v>145</v>
      </c>
      <c r="AU453" s="234" t="s">
        <v>82</v>
      </c>
      <c r="AV453" s="13" t="s">
        <v>82</v>
      </c>
      <c r="AW453" s="13" t="s">
        <v>33</v>
      </c>
      <c r="AX453" s="13" t="s">
        <v>72</v>
      </c>
      <c r="AY453" s="234" t="s">
        <v>133</v>
      </c>
    </row>
    <row r="454" s="13" customFormat="1">
      <c r="A454" s="13"/>
      <c r="B454" s="223"/>
      <c r="C454" s="224"/>
      <c r="D454" s="225" t="s">
        <v>145</v>
      </c>
      <c r="E454" s="226" t="s">
        <v>19</v>
      </c>
      <c r="F454" s="227" t="s">
        <v>628</v>
      </c>
      <c r="G454" s="224"/>
      <c r="H454" s="228">
        <v>14</v>
      </c>
      <c r="I454" s="229"/>
      <c r="J454" s="224"/>
      <c r="K454" s="224"/>
      <c r="L454" s="230"/>
      <c r="M454" s="231"/>
      <c r="N454" s="232"/>
      <c r="O454" s="232"/>
      <c r="P454" s="232"/>
      <c r="Q454" s="232"/>
      <c r="R454" s="232"/>
      <c r="S454" s="232"/>
      <c r="T454" s="23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4" t="s">
        <v>145</v>
      </c>
      <c r="AU454" s="234" t="s">
        <v>82</v>
      </c>
      <c r="AV454" s="13" t="s">
        <v>82</v>
      </c>
      <c r="AW454" s="13" t="s">
        <v>33</v>
      </c>
      <c r="AX454" s="13" t="s">
        <v>72</v>
      </c>
      <c r="AY454" s="234" t="s">
        <v>133</v>
      </c>
    </row>
    <row r="455" s="14" customFormat="1">
      <c r="A455" s="14"/>
      <c r="B455" s="235"/>
      <c r="C455" s="236"/>
      <c r="D455" s="225" t="s">
        <v>145</v>
      </c>
      <c r="E455" s="237" t="s">
        <v>19</v>
      </c>
      <c r="F455" s="238" t="s">
        <v>150</v>
      </c>
      <c r="G455" s="236"/>
      <c r="H455" s="239">
        <v>84.400000000000006</v>
      </c>
      <c r="I455" s="240"/>
      <c r="J455" s="236"/>
      <c r="K455" s="236"/>
      <c r="L455" s="241"/>
      <c r="M455" s="242"/>
      <c r="N455" s="243"/>
      <c r="O455" s="243"/>
      <c r="P455" s="243"/>
      <c r="Q455" s="243"/>
      <c r="R455" s="243"/>
      <c r="S455" s="243"/>
      <c r="T455" s="24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5" t="s">
        <v>145</v>
      </c>
      <c r="AU455" s="245" t="s">
        <v>82</v>
      </c>
      <c r="AV455" s="14" t="s">
        <v>141</v>
      </c>
      <c r="AW455" s="14" t="s">
        <v>33</v>
      </c>
      <c r="AX455" s="14" t="s">
        <v>80</v>
      </c>
      <c r="AY455" s="245" t="s">
        <v>133</v>
      </c>
    </row>
    <row r="456" s="2" customFormat="1" ht="21.75" customHeight="1">
      <c r="A456" s="39"/>
      <c r="B456" s="40"/>
      <c r="C456" s="205" t="s">
        <v>629</v>
      </c>
      <c r="D456" s="205" t="s">
        <v>136</v>
      </c>
      <c r="E456" s="206" t="s">
        <v>630</v>
      </c>
      <c r="F456" s="207" t="s">
        <v>631</v>
      </c>
      <c r="G456" s="208" t="s">
        <v>179</v>
      </c>
      <c r="H456" s="209">
        <v>7</v>
      </c>
      <c r="I456" s="210"/>
      <c r="J456" s="211">
        <f>ROUND(I456*H456,2)</f>
        <v>0</v>
      </c>
      <c r="K456" s="207" t="s">
        <v>140</v>
      </c>
      <c r="L456" s="45"/>
      <c r="M456" s="212" t="s">
        <v>19</v>
      </c>
      <c r="N456" s="213" t="s">
        <v>43</v>
      </c>
      <c r="O456" s="85"/>
      <c r="P456" s="214">
        <f>O456*H456</f>
        <v>0</v>
      </c>
      <c r="Q456" s="214">
        <v>0.0054900000000000001</v>
      </c>
      <c r="R456" s="214">
        <f>Q456*H456</f>
        <v>0.038429999999999999</v>
      </c>
      <c r="S456" s="214">
        <v>0</v>
      </c>
      <c r="T456" s="215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16" t="s">
        <v>153</v>
      </c>
      <c r="AT456" s="216" t="s">
        <v>136</v>
      </c>
      <c r="AU456" s="216" t="s">
        <v>82</v>
      </c>
      <c r="AY456" s="18" t="s">
        <v>133</v>
      </c>
      <c r="BE456" s="217">
        <f>IF(N456="základní",J456,0)</f>
        <v>0</v>
      </c>
      <c r="BF456" s="217">
        <f>IF(N456="snížená",J456,0)</f>
        <v>0</v>
      </c>
      <c r="BG456" s="217">
        <f>IF(N456="zákl. přenesená",J456,0)</f>
        <v>0</v>
      </c>
      <c r="BH456" s="217">
        <f>IF(N456="sníž. přenesená",J456,0)</f>
        <v>0</v>
      </c>
      <c r="BI456" s="217">
        <f>IF(N456="nulová",J456,0)</f>
        <v>0</v>
      </c>
      <c r="BJ456" s="18" t="s">
        <v>80</v>
      </c>
      <c r="BK456" s="217">
        <f>ROUND(I456*H456,2)</f>
        <v>0</v>
      </c>
      <c r="BL456" s="18" t="s">
        <v>153</v>
      </c>
      <c r="BM456" s="216" t="s">
        <v>632</v>
      </c>
    </row>
    <row r="457" s="2" customFormat="1">
      <c r="A457" s="39"/>
      <c r="B457" s="40"/>
      <c r="C457" s="41"/>
      <c r="D457" s="218" t="s">
        <v>143</v>
      </c>
      <c r="E457" s="41"/>
      <c r="F457" s="219" t="s">
        <v>633</v>
      </c>
      <c r="G457" s="41"/>
      <c r="H457" s="41"/>
      <c r="I457" s="220"/>
      <c r="J457" s="41"/>
      <c r="K457" s="41"/>
      <c r="L457" s="45"/>
      <c r="M457" s="221"/>
      <c r="N457" s="222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143</v>
      </c>
      <c r="AU457" s="18" t="s">
        <v>82</v>
      </c>
    </row>
    <row r="458" s="13" customFormat="1">
      <c r="A458" s="13"/>
      <c r="B458" s="223"/>
      <c r="C458" s="224"/>
      <c r="D458" s="225" t="s">
        <v>145</v>
      </c>
      <c r="E458" s="226" t="s">
        <v>19</v>
      </c>
      <c r="F458" s="227" t="s">
        <v>634</v>
      </c>
      <c r="G458" s="224"/>
      <c r="H458" s="228">
        <v>7</v>
      </c>
      <c r="I458" s="229"/>
      <c r="J458" s="224"/>
      <c r="K458" s="224"/>
      <c r="L458" s="230"/>
      <c r="M458" s="231"/>
      <c r="N458" s="232"/>
      <c r="O458" s="232"/>
      <c r="P458" s="232"/>
      <c r="Q458" s="232"/>
      <c r="R458" s="232"/>
      <c r="S458" s="232"/>
      <c r="T458" s="23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4" t="s">
        <v>145</v>
      </c>
      <c r="AU458" s="234" t="s">
        <v>82</v>
      </c>
      <c r="AV458" s="13" t="s">
        <v>82</v>
      </c>
      <c r="AW458" s="13" t="s">
        <v>33</v>
      </c>
      <c r="AX458" s="13" t="s">
        <v>80</v>
      </c>
      <c r="AY458" s="234" t="s">
        <v>133</v>
      </c>
    </row>
    <row r="459" s="2" customFormat="1" ht="16.5" customHeight="1">
      <c r="A459" s="39"/>
      <c r="B459" s="40"/>
      <c r="C459" s="205" t="s">
        <v>635</v>
      </c>
      <c r="D459" s="205" t="s">
        <v>136</v>
      </c>
      <c r="E459" s="206" t="s">
        <v>636</v>
      </c>
      <c r="F459" s="207" t="s">
        <v>637</v>
      </c>
      <c r="G459" s="208" t="s">
        <v>275</v>
      </c>
      <c r="H459" s="209">
        <v>6</v>
      </c>
      <c r="I459" s="210"/>
      <c r="J459" s="211">
        <f>ROUND(I459*H459,2)</f>
        <v>0</v>
      </c>
      <c r="K459" s="207" t="s">
        <v>19</v>
      </c>
      <c r="L459" s="45"/>
      <c r="M459" s="212" t="s">
        <v>19</v>
      </c>
      <c r="N459" s="213" t="s">
        <v>43</v>
      </c>
      <c r="O459" s="85"/>
      <c r="P459" s="214">
        <f>O459*H459</f>
        <v>0</v>
      </c>
      <c r="Q459" s="214">
        <v>0</v>
      </c>
      <c r="R459" s="214">
        <f>Q459*H459</f>
        <v>0</v>
      </c>
      <c r="S459" s="214">
        <v>0</v>
      </c>
      <c r="T459" s="215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16" t="s">
        <v>153</v>
      </c>
      <c r="AT459" s="216" t="s">
        <v>136</v>
      </c>
      <c r="AU459" s="216" t="s">
        <v>82</v>
      </c>
      <c r="AY459" s="18" t="s">
        <v>133</v>
      </c>
      <c r="BE459" s="217">
        <f>IF(N459="základní",J459,0)</f>
        <v>0</v>
      </c>
      <c r="BF459" s="217">
        <f>IF(N459="snížená",J459,0)</f>
        <v>0</v>
      </c>
      <c r="BG459" s="217">
        <f>IF(N459="zákl. přenesená",J459,0)</f>
        <v>0</v>
      </c>
      <c r="BH459" s="217">
        <f>IF(N459="sníž. přenesená",J459,0)</f>
        <v>0</v>
      </c>
      <c r="BI459" s="217">
        <f>IF(N459="nulová",J459,0)</f>
        <v>0</v>
      </c>
      <c r="BJ459" s="18" t="s">
        <v>80</v>
      </c>
      <c r="BK459" s="217">
        <f>ROUND(I459*H459,2)</f>
        <v>0</v>
      </c>
      <c r="BL459" s="18" t="s">
        <v>153</v>
      </c>
      <c r="BM459" s="216" t="s">
        <v>638</v>
      </c>
    </row>
    <row r="460" s="2" customFormat="1" ht="24.15" customHeight="1">
      <c r="A460" s="39"/>
      <c r="B460" s="40"/>
      <c r="C460" s="205" t="s">
        <v>639</v>
      </c>
      <c r="D460" s="205" t="s">
        <v>136</v>
      </c>
      <c r="E460" s="206" t="s">
        <v>640</v>
      </c>
      <c r="F460" s="207" t="s">
        <v>641</v>
      </c>
      <c r="G460" s="208" t="s">
        <v>218</v>
      </c>
      <c r="H460" s="209">
        <v>2.4249999999999998</v>
      </c>
      <c r="I460" s="210"/>
      <c r="J460" s="211">
        <f>ROUND(I460*H460,2)</f>
        <v>0</v>
      </c>
      <c r="K460" s="207" t="s">
        <v>140</v>
      </c>
      <c r="L460" s="45"/>
      <c r="M460" s="212" t="s">
        <v>19</v>
      </c>
      <c r="N460" s="213" t="s">
        <v>43</v>
      </c>
      <c r="O460" s="85"/>
      <c r="P460" s="214">
        <f>O460*H460</f>
        <v>0</v>
      </c>
      <c r="Q460" s="214">
        <v>0</v>
      </c>
      <c r="R460" s="214">
        <f>Q460*H460</f>
        <v>0</v>
      </c>
      <c r="S460" s="214">
        <v>0</v>
      </c>
      <c r="T460" s="215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16" t="s">
        <v>153</v>
      </c>
      <c r="AT460" s="216" t="s">
        <v>136</v>
      </c>
      <c r="AU460" s="216" t="s">
        <v>82</v>
      </c>
      <c r="AY460" s="18" t="s">
        <v>133</v>
      </c>
      <c r="BE460" s="217">
        <f>IF(N460="základní",J460,0)</f>
        <v>0</v>
      </c>
      <c r="BF460" s="217">
        <f>IF(N460="snížená",J460,0)</f>
        <v>0</v>
      </c>
      <c r="BG460" s="217">
        <f>IF(N460="zákl. přenesená",J460,0)</f>
        <v>0</v>
      </c>
      <c r="BH460" s="217">
        <f>IF(N460="sníž. přenesená",J460,0)</f>
        <v>0</v>
      </c>
      <c r="BI460" s="217">
        <f>IF(N460="nulová",J460,0)</f>
        <v>0</v>
      </c>
      <c r="BJ460" s="18" t="s">
        <v>80</v>
      </c>
      <c r="BK460" s="217">
        <f>ROUND(I460*H460,2)</f>
        <v>0</v>
      </c>
      <c r="BL460" s="18" t="s">
        <v>153</v>
      </c>
      <c r="BM460" s="216" t="s">
        <v>642</v>
      </c>
    </row>
    <row r="461" s="2" customFormat="1">
      <c r="A461" s="39"/>
      <c r="B461" s="40"/>
      <c r="C461" s="41"/>
      <c r="D461" s="218" t="s">
        <v>143</v>
      </c>
      <c r="E461" s="41"/>
      <c r="F461" s="219" t="s">
        <v>643</v>
      </c>
      <c r="G461" s="41"/>
      <c r="H461" s="41"/>
      <c r="I461" s="220"/>
      <c r="J461" s="41"/>
      <c r="K461" s="41"/>
      <c r="L461" s="45"/>
      <c r="M461" s="221"/>
      <c r="N461" s="222"/>
      <c r="O461" s="85"/>
      <c r="P461" s="85"/>
      <c r="Q461" s="85"/>
      <c r="R461" s="85"/>
      <c r="S461" s="85"/>
      <c r="T461" s="86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143</v>
      </c>
      <c r="AU461" s="18" t="s">
        <v>82</v>
      </c>
    </row>
    <row r="462" s="2" customFormat="1" ht="24.15" customHeight="1">
      <c r="A462" s="39"/>
      <c r="B462" s="40"/>
      <c r="C462" s="205" t="s">
        <v>644</v>
      </c>
      <c r="D462" s="205" t="s">
        <v>136</v>
      </c>
      <c r="E462" s="206" t="s">
        <v>645</v>
      </c>
      <c r="F462" s="207" t="s">
        <v>646</v>
      </c>
      <c r="G462" s="208" t="s">
        <v>218</v>
      </c>
      <c r="H462" s="209">
        <v>2.4249999999999998</v>
      </c>
      <c r="I462" s="210"/>
      <c r="J462" s="211">
        <f>ROUND(I462*H462,2)</f>
        <v>0</v>
      </c>
      <c r="K462" s="207" t="s">
        <v>140</v>
      </c>
      <c r="L462" s="45"/>
      <c r="M462" s="212" t="s">
        <v>19</v>
      </c>
      <c r="N462" s="213" t="s">
        <v>43</v>
      </c>
      <c r="O462" s="85"/>
      <c r="P462" s="214">
        <f>O462*H462</f>
        <v>0</v>
      </c>
      <c r="Q462" s="214">
        <v>0</v>
      </c>
      <c r="R462" s="214">
        <f>Q462*H462</f>
        <v>0</v>
      </c>
      <c r="S462" s="214">
        <v>0</v>
      </c>
      <c r="T462" s="215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16" t="s">
        <v>153</v>
      </c>
      <c r="AT462" s="216" t="s">
        <v>136</v>
      </c>
      <c r="AU462" s="216" t="s">
        <v>82</v>
      </c>
      <c r="AY462" s="18" t="s">
        <v>133</v>
      </c>
      <c r="BE462" s="217">
        <f>IF(N462="základní",J462,0)</f>
        <v>0</v>
      </c>
      <c r="BF462" s="217">
        <f>IF(N462="snížená",J462,0)</f>
        <v>0</v>
      </c>
      <c r="BG462" s="217">
        <f>IF(N462="zákl. přenesená",J462,0)</f>
        <v>0</v>
      </c>
      <c r="BH462" s="217">
        <f>IF(N462="sníž. přenesená",J462,0)</f>
        <v>0</v>
      </c>
      <c r="BI462" s="217">
        <f>IF(N462="nulová",J462,0)</f>
        <v>0</v>
      </c>
      <c r="BJ462" s="18" t="s">
        <v>80</v>
      </c>
      <c r="BK462" s="217">
        <f>ROUND(I462*H462,2)</f>
        <v>0</v>
      </c>
      <c r="BL462" s="18" t="s">
        <v>153</v>
      </c>
      <c r="BM462" s="216" t="s">
        <v>647</v>
      </c>
    </row>
    <row r="463" s="2" customFormat="1">
      <c r="A463" s="39"/>
      <c r="B463" s="40"/>
      <c r="C463" s="41"/>
      <c r="D463" s="218" t="s">
        <v>143</v>
      </c>
      <c r="E463" s="41"/>
      <c r="F463" s="219" t="s">
        <v>648</v>
      </c>
      <c r="G463" s="41"/>
      <c r="H463" s="41"/>
      <c r="I463" s="220"/>
      <c r="J463" s="41"/>
      <c r="K463" s="41"/>
      <c r="L463" s="45"/>
      <c r="M463" s="221"/>
      <c r="N463" s="222"/>
      <c r="O463" s="85"/>
      <c r="P463" s="85"/>
      <c r="Q463" s="85"/>
      <c r="R463" s="85"/>
      <c r="S463" s="85"/>
      <c r="T463" s="86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143</v>
      </c>
      <c r="AU463" s="18" t="s">
        <v>82</v>
      </c>
    </row>
    <row r="464" s="12" customFormat="1" ht="22.8" customHeight="1">
      <c r="A464" s="12"/>
      <c r="B464" s="189"/>
      <c r="C464" s="190"/>
      <c r="D464" s="191" t="s">
        <v>71</v>
      </c>
      <c r="E464" s="203" t="s">
        <v>649</v>
      </c>
      <c r="F464" s="203" t="s">
        <v>650</v>
      </c>
      <c r="G464" s="190"/>
      <c r="H464" s="190"/>
      <c r="I464" s="193"/>
      <c r="J464" s="204">
        <f>BK464</f>
        <v>0</v>
      </c>
      <c r="K464" s="190"/>
      <c r="L464" s="195"/>
      <c r="M464" s="196"/>
      <c r="N464" s="197"/>
      <c r="O464" s="197"/>
      <c r="P464" s="198">
        <f>SUM(P465:P546)</f>
        <v>0</v>
      </c>
      <c r="Q464" s="197"/>
      <c r="R464" s="198">
        <f>SUM(R465:R546)</f>
        <v>0.041030000000000004</v>
      </c>
      <c r="S464" s="197"/>
      <c r="T464" s="199">
        <f>SUM(T465:T546)</f>
        <v>2.13733481</v>
      </c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R464" s="200" t="s">
        <v>82</v>
      </c>
      <c r="AT464" s="201" t="s">
        <v>71</v>
      </c>
      <c r="AU464" s="201" t="s">
        <v>80</v>
      </c>
      <c r="AY464" s="200" t="s">
        <v>133</v>
      </c>
      <c r="BK464" s="202">
        <f>SUM(BK465:BK546)</f>
        <v>0</v>
      </c>
    </row>
    <row r="465" s="2" customFormat="1" ht="16.5" customHeight="1">
      <c r="A465" s="39"/>
      <c r="B465" s="40"/>
      <c r="C465" s="205" t="s">
        <v>651</v>
      </c>
      <c r="D465" s="205" t="s">
        <v>136</v>
      </c>
      <c r="E465" s="206" t="s">
        <v>652</v>
      </c>
      <c r="F465" s="207" t="s">
        <v>653</v>
      </c>
      <c r="G465" s="208" t="s">
        <v>139</v>
      </c>
      <c r="H465" s="209">
        <v>218.946</v>
      </c>
      <c r="I465" s="210"/>
      <c r="J465" s="211">
        <f>ROUND(I465*H465,2)</f>
        <v>0</v>
      </c>
      <c r="K465" s="207" t="s">
        <v>140</v>
      </c>
      <c r="L465" s="45"/>
      <c r="M465" s="212" t="s">
        <v>19</v>
      </c>
      <c r="N465" s="213" t="s">
        <v>43</v>
      </c>
      <c r="O465" s="85"/>
      <c r="P465" s="214">
        <f>O465*H465</f>
        <v>0</v>
      </c>
      <c r="Q465" s="214">
        <v>0</v>
      </c>
      <c r="R465" s="214">
        <f>Q465*H465</f>
        <v>0</v>
      </c>
      <c r="S465" s="214">
        <v>0.0094999999999999998</v>
      </c>
      <c r="T465" s="215">
        <f>S465*H465</f>
        <v>2.079987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16" t="s">
        <v>153</v>
      </c>
      <c r="AT465" s="216" t="s">
        <v>136</v>
      </c>
      <c r="AU465" s="216" t="s">
        <v>82</v>
      </c>
      <c r="AY465" s="18" t="s">
        <v>133</v>
      </c>
      <c r="BE465" s="217">
        <f>IF(N465="základní",J465,0)</f>
        <v>0</v>
      </c>
      <c r="BF465" s="217">
        <f>IF(N465="snížená",J465,0)</f>
        <v>0</v>
      </c>
      <c r="BG465" s="217">
        <f>IF(N465="zákl. přenesená",J465,0)</f>
        <v>0</v>
      </c>
      <c r="BH465" s="217">
        <f>IF(N465="sníž. přenesená",J465,0)</f>
        <v>0</v>
      </c>
      <c r="BI465" s="217">
        <f>IF(N465="nulová",J465,0)</f>
        <v>0</v>
      </c>
      <c r="BJ465" s="18" t="s">
        <v>80</v>
      </c>
      <c r="BK465" s="217">
        <f>ROUND(I465*H465,2)</f>
        <v>0</v>
      </c>
      <c r="BL465" s="18" t="s">
        <v>153</v>
      </c>
      <c r="BM465" s="216" t="s">
        <v>654</v>
      </c>
    </row>
    <row r="466" s="2" customFormat="1">
      <c r="A466" s="39"/>
      <c r="B466" s="40"/>
      <c r="C466" s="41"/>
      <c r="D466" s="218" t="s">
        <v>143</v>
      </c>
      <c r="E466" s="41"/>
      <c r="F466" s="219" t="s">
        <v>655</v>
      </c>
      <c r="G466" s="41"/>
      <c r="H466" s="41"/>
      <c r="I466" s="220"/>
      <c r="J466" s="41"/>
      <c r="K466" s="41"/>
      <c r="L466" s="45"/>
      <c r="M466" s="221"/>
      <c r="N466" s="222"/>
      <c r="O466" s="85"/>
      <c r="P466" s="85"/>
      <c r="Q466" s="85"/>
      <c r="R466" s="85"/>
      <c r="S466" s="85"/>
      <c r="T466" s="86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143</v>
      </c>
      <c r="AU466" s="18" t="s">
        <v>82</v>
      </c>
    </row>
    <row r="467" s="13" customFormat="1">
      <c r="A467" s="13"/>
      <c r="B467" s="223"/>
      <c r="C467" s="224"/>
      <c r="D467" s="225" t="s">
        <v>145</v>
      </c>
      <c r="E467" s="226" t="s">
        <v>19</v>
      </c>
      <c r="F467" s="227" t="s">
        <v>202</v>
      </c>
      <c r="G467" s="224"/>
      <c r="H467" s="228">
        <v>30.100000000000001</v>
      </c>
      <c r="I467" s="229"/>
      <c r="J467" s="224"/>
      <c r="K467" s="224"/>
      <c r="L467" s="230"/>
      <c r="M467" s="231"/>
      <c r="N467" s="232"/>
      <c r="O467" s="232"/>
      <c r="P467" s="232"/>
      <c r="Q467" s="232"/>
      <c r="R467" s="232"/>
      <c r="S467" s="232"/>
      <c r="T467" s="23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4" t="s">
        <v>145</v>
      </c>
      <c r="AU467" s="234" t="s">
        <v>82</v>
      </c>
      <c r="AV467" s="13" t="s">
        <v>82</v>
      </c>
      <c r="AW467" s="13" t="s">
        <v>33</v>
      </c>
      <c r="AX467" s="13" t="s">
        <v>72</v>
      </c>
      <c r="AY467" s="234" t="s">
        <v>133</v>
      </c>
    </row>
    <row r="468" s="13" customFormat="1">
      <c r="A468" s="13"/>
      <c r="B468" s="223"/>
      <c r="C468" s="224"/>
      <c r="D468" s="225" t="s">
        <v>145</v>
      </c>
      <c r="E468" s="226" t="s">
        <v>19</v>
      </c>
      <c r="F468" s="227" t="s">
        <v>203</v>
      </c>
      <c r="G468" s="224"/>
      <c r="H468" s="228">
        <v>33.060000000000002</v>
      </c>
      <c r="I468" s="229"/>
      <c r="J468" s="224"/>
      <c r="K468" s="224"/>
      <c r="L468" s="230"/>
      <c r="M468" s="231"/>
      <c r="N468" s="232"/>
      <c r="O468" s="232"/>
      <c r="P468" s="232"/>
      <c r="Q468" s="232"/>
      <c r="R468" s="232"/>
      <c r="S468" s="232"/>
      <c r="T468" s="23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4" t="s">
        <v>145</v>
      </c>
      <c r="AU468" s="234" t="s">
        <v>82</v>
      </c>
      <c r="AV468" s="13" t="s">
        <v>82</v>
      </c>
      <c r="AW468" s="13" t="s">
        <v>33</v>
      </c>
      <c r="AX468" s="13" t="s">
        <v>72</v>
      </c>
      <c r="AY468" s="234" t="s">
        <v>133</v>
      </c>
    </row>
    <row r="469" s="13" customFormat="1">
      <c r="A469" s="13"/>
      <c r="B469" s="223"/>
      <c r="C469" s="224"/>
      <c r="D469" s="225" t="s">
        <v>145</v>
      </c>
      <c r="E469" s="226" t="s">
        <v>19</v>
      </c>
      <c r="F469" s="227" t="s">
        <v>204</v>
      </c>
      <c r="G469" s="224"/>
      <c r="H469" s="228">
        <v>42.450000000000003</v>
      </c>
      <c r="I469" s="229"/>
      <c r="J469" s="224"/>
      <c r="K469" s="224"/>
      <c r="L469" s="230"/>
      <c r="M469" s="231"/>
      <c r="N469" s="232"/>
      <c r="O469" s="232"/>
      <c r="P469" s="232"/>
      <c r="Q469" s="232"/>
      <c r="R469" s="232"/>
      <c r="S469" s="232"/>
      <c r="T469" s="23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4" t="s">
        <v>145</v>
      </c>
      <c r="AU469" s="234" t="s">
        <v>82</v>
      </c>
      <c r="AV469" s="13" t="s">
        <v>82</v>
      </c>
      <c r="AW469" s="13" t="s">
        <v>33</v>
      </c>
      <c r="AX469" s="13" t="s">
        <v>72</v>
      </c>
      <c r="AY469" s="234" t="s">
        <v>133</v>
      </c>
    </row>
    <row r="470" s="13" customFormat="1">
      <c r="A470" s="13"/>
      <c r="B470" s="223"/>
      <c r="C470" s="224"/>
      <c r="D470" s="225" t="s">
        <v>145</v>
      </c>
      <c r="E470" s="226" t="s">
        <v>19</v>
      </c>
      <c r="F470" s="227" t="s">
        <v>205</v>
      </c>
      <c r="G470" s="224"/>
      <c r="H470" s="228">
        <v>22.899999999999999</v>
      </c>
      <c r="I470" s="229"/>
      <c r="J470" s="224"/>
      <c r="K470" s="224"/>
      <c r="L470" s="230"/>
      <c r="M470" s="231"/>
      <c r="N470" s="232"/>
      <c r="O470" s="232"/>
      <c r="P470" s="232"/>
      <c r="Q470" s="232"/>
      <c r="R470" s="232"/>
      <c r="S470" s="232"/>
      <c r="T470" s="23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4" t="s">
        <v>145</v>
      </c>
      <c r="AU470" s="234" t="s">
        <v>82</v>
      </c>
      <c r="AV470" s="13" t="s">
        <v>82</v>
      </c>
      <c r="AW470" s="13" t="s">
        <v>33</v>
      </c>
      <c r="AX470" s="13" t="s">
        <v>72</v>
      </c>
      <c r="AY470" s="234" t="s">
        <v>133</v>
      </c>
    </row>
    <row r="471" s="15" customFormat="1">
      <c r="A471" s="15"/>
      <c r="B471" s="246"/>
      <c r="C471" s="247"/>
      <c r="D471" s="225" t="s">
        <v>145</v>
      </c>
      <c r="E471" s="248" t="s">
        <v>19</v>
      </c>
      <c r="F471" s="249" t="s">
        <v>206</v>
      </c>
      <c r="G471" s="247"/>
      <c r="H471" s="250">
        <v>128.51000000000002</v>
      </c>
      <c r="I471" s="251"/>
      <c r="J471" s="247"/>
      <c r="K471" s="247"/>
      <c r="L471" s="252"/>
      <c r="M471" s="253"/>
      <c r="N471" s="254"/>
      <c r="O471" s="254"/>
      <c r="P471" s="254"/>
      <c r="Q471" s="254"/>
      <c r="R471" s="254"/>
      <c r="S471" s="254"/>
      <c r="T471" s="25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56" t="s">
        <v>145</v>
      </c>
      <c r="AU471" s="256" t="s">
        <v>82</v>
      </c>
      <c r="AV471" s="15" t="s">
        <v>157</v>
      </c>
      <c r="AW471" s="15" t="s">
        <v>33</v>
      </c>
      <c r="AX471" s="15" t="s">
        <v>72</v>
      </c>
      <c r="AY471" s="256" t="s">
        <v>133</v>
      </c>
    </row>
    <row r="472" s="13" customFormat="1">
      <c r="A472" s="13"/>
      <c r="B472" s="223"/>
      <c r="C472" s="224"/>
      <c r="D472" s="225" t="s">
        <v>145</v>
      </c>
      <c r="E472" s="226" t="s">
        <v>19</v>
      </c>
      <c r="F472" s="227" t="s">
        <v>207</v>
      </c>
      <c r="G472" s="224"/>
      <c r="H472" s="228">
        <v>25.469999999999999</v>
      </c>
      <c r="I472" s="229"/>
      <c r="J472" s="224"/>
      <c r="K472" s="224"/>
      <c r="L472" s="230"/>
      <c r="M472" s="231"/>
      <c r="N472" s="232"/>
      <c r="O472" s="232"/>
      <c r="P472" s="232"/>
      <c r="Q472" s="232"/>
      <c r="R472" s="232"/>
      <c r="S472" s="232"/>
      <c r="T472" s="23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4" t="s">
        <v>145</v>
      </c>
      <c r="AU472" s="234" t="s">
        <v>82</v>
      </c>
      <c r="AV472" s="13" t="s">
        <v>82</v>
      </c>
      <c r="AW472" s="13" t="s">
        <v>33</v>
      </c>
      <c r="AX472" s="13" t="s">
        <v>72</v>
      </c>
      <c r="AY472" s="234" t="s">
        <v>133</v>
      </c>
    </row>
    <row r="473" s="13" customFormat="1">
      <c r="A473" s="13"/>
      <c r="B473" s="223"/>
      <c r="C473" s="224"/>
      <c r="D473" s="225" t="s">
        <v>145</v>
      </c>
      <c r="E473" s="226" t="s">
        <v>19</v>
      </c>
      <c r="F473" s="227" t="s">
        <v>208</v>
      </c>
      <c r="G473" s="224"/>
      <c r="H473" s="228">
        <v>19.120000000000001</v>
      </c>
      <c r="I473" s="229"/>
      <c r="J473" s="224"/>
      <c r="K473" s="224"/>
      <c r="L473" s="230"/>
      <c r="M473" s="231"/>
      <c r="N473" s="232"/>
      <c r="O473" s="232"/>
      <c r="P473" s="232"/>
      <c r="Q473" s="232"/>
      <c r="R473" s="232"/>
      <c r="S473" s="232"/>
      <c r="T473" s="23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4" t="s">
        <v>145</v>
      </c>
      <c r="AU473" s="234" t="s">
        <v>82</v>
      </c>
      <c r="AV473" s="13" t="s">
        <v>82</v>
      </c>
      <c r="AW473" s="13" t="s">
        <v>33</v>
      </c>
      <c r="AX473" s="13" t="s">
        <v>72</v>
      </c>
      <c r="AY473" s="234" t="s">
        <v>133</v>
      </c>
    </row>
    <row r="474" s="13" customFormat="1">
      <c r="A474" s="13"/>
      <c r="B474" s="223"/>
      <c r="C474" s="224"/>
      <c r="D474" s="225" t="s">
        <v>145</v>
      </c>
      <c r="E474" s="226" t="s">
        <v>19</v>
      </c>
      <c r="F474" s="227" t="s">
        <v>209</v>
      </c>
      <c r="G474" s="224"/>
      <c r="H474" s="228">
        <v>15.92</v>
      </c>
      <c r="I474" s="229"/>
      <c r="J474" s="224"/>
      <c r="K474" s="224"/>
      <c r="L474" s="230"/>
      <c r="M474" s="231"/>
      <c r="N474" s="232"/>
      <c r="O474" s="232"/>
      <c r="P474" s="232"/>
      <c r="Q474" s="232"/>
      <c r="R474" s="232"/>
      <c r="S474" s="232"/>
      <c r="T474" s="23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4" t="s">
        <v>145</v>
      </c>
      <c r="AU474" s="234" t="s">
        <v>82</v>
      </c>
      <c r="AV474" s="13" t="s">
        <v>82</v>
      </c>
      <c r="AW474" s="13" t="s">
        <v>33</v>
      </c>
      <c r="AX474" s="13" t="s">
        <v>72</v>
      </c>
      <c r="AY474" s="234" t="s">
        <v>133</v>
      </c>
    </row>
    <row r="475" s="13" customFormat="1">
      <c r="A475" s="13"/>
      <c r="B475" s="223"/>
      <c r="C475" s="224"/>
      <c r="D475" s="225" t="s">
        <v>145</v>
      </c>
      <c r="E475" s="226" t="s">
        <v>19</v>
      </c>
      <c r="F475" s="227" t="s">
        <v>210</v>
      </c>
      <c r="G475" s="224"/>
      <c r="H475" s="228">
        <v>19.5</v>
      </c>
      <c r="I475" s="229"/>
      <c r="J475" s="224"/>
      <c r="K475" s="224"/>
      <c r="L475" s="230"/>
      <c r="M475" s="231"/>
      <c r="N475" s="232"/>
      <c r="O475" s="232"/>
      <c r="P475" s="232"/>
      <c r="Q475" s="232"/>
      <c r="R475" s="232"/>
      <c r="S475" s="232"/>
      <c r="T475" s="23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4" t="s">
        <v>145</v>
      </c>
      <c r="AU475" s="234" t="s">
        <v>82</v>
      </c>
      <c r="AV475" s="13" t="s">
        <v>82</v>
      </c>
      <c r="AW475" s="13" t="s">
        <v>33</v>
      </c>
      <c r="AX475" s="13" t="s">
        <v>72</v>
      </c>
      <c r="AY475" s="234" t="s">
        <v>133</v>
      </c>
    </row>
    <row r="476" s="15" customFormat="1">
      <c r="A476" s="15"/>
      <c r="B476" s="246"/>
      <c r="C476" s="247"/>
      <c r="D476" s="225" t="s">
        <v>145</v>
      </c>
      <c r="E476" s="248" t="s">
        <v>19</v>
      </c>
      <c r="F476" s="249" t="s">
        <v>211</v>
      </c>
      <c r="G476" s="247"/>
      <c r="H476" s="250">
        <v>80.010000000000005</v>
      </c>
      <c r="I476" s="251"/>
      <c r="J476" s="247"/>
      <c r="K476" s="247"/>
      <c r="L476" s="252"/>
      <c r="M476" s="253"/>
      <c r="N476" s="254"/>
      <c r="O476" s="254"/>
      <c r="P476" s="254"/>
      <c r="Q476" s="254"/>
      <c r="R476" s="254"/>
      <c r="S476" s="254"/>
      <c r="T476" s="25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56" t="s">
        <v>145</v>
      </c>
      <c r="AU476" s="256" t="s">
        <v>82</v>
      </c>
      <c r="AV476" s="15" t="s">
        <v>157</v>
      </c>
      <c r="AW476" s="15" t="s">
        <v>33</v>
      </c>
      <c r="AX476" s="15" t="s">
        <v>72</v>
      </c>
      <c r="AY476" s="256" t="s">
        <v>133</v>
      </c>
    </row>
    <row r="477" s="14" customFormat="1">
      <c r="A477" s="14"/>
      <c r="B477" s="235"/>
      <c r="C477" s="236"/>
      <c r="D477" s="225" t="s">
        <v>145</v>
      </c>
      <c r="E477" s="237" t="s">
        <v>19</v>
      </c>
      <c r="F477" s="238" t="s">
        <v>150</v>
      </c>
      <c r="G477" s="236"/>
      <c r="H477" s="239">
        <v>208.52000000000001</v>
      </c>
      <c r="I477" s="240"/>
      <c r="J477" s="236"/>
      <c r="K477" s="236"/>
      <c r="L477" s="241"/>
      <c r="M477" s="242"/>
      <c r="N477" s="243"/>
      <c r="O477" s="243"/>
      <c r="P477" s="243"/>
      <c r="Q477" s="243"/>
      <c r="R477" s="243"/>
      <c r="S477" s="243"/>
      <c r="T477" s="24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5" t="s">
        <v>145</v>
      </c>
      <c r="AU477" s="245" t="s">
        <v>82</v>
      </c>
      <c r="AV477" s="14" t="s">
        <v>141</v>
      </c>
      <c r="AW477" s="14" t="s">
        <v>33</v>
      </c>
      <c r="AX477" s="14" t="s">
        <v>80</v>
      </c>
      <c r="AY477" s="245" t="s">
        <v>133</v>
      </c>
    </row>
    <row r="478" s="13" customFormat="1">
      <c r="A478" s="13"/>
      <c r="B478" s="223"/>
      <c r="C478" s="224"/>
      <c r="D478" s="225" t="s">
        <v>145</v>
      </c>
      <c r="E478" s="224"/>
      <c r="F478" s="227" t="s">
        <v>656</v>
      </c>
      <c r="G478" s="224"/>
      <c r="H478" s="228">
        <v>218.946</v>
      </c>
      <c r="I478" s="229"/>
      <c r="J478" s="224"/>
      <c r="K478" s="224"/>
      <c r="L478" s="230"/>
      <c r="M478" s="231"/>
      <c r="N478" s="232"/>
      <c r="O478" s="232"/>
      <c r="P478" s="232"/>
      <c r="Q478" s="232"/>
      <c r="R478" s="232"/>
      <c r="S478" s="232"/>
      <c r="T478" s="23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4" t="s">
        <v>145</v>
      </c>
      <c r="AU478" s="234" t="s">
        <v>82</v>
      </c>
      <c r="AV478" s="13" t="s">
        <v>82</v>
      </c>
      <c r="AW478" s="13" t="s">
        <v>4</v>
      </c>
      <c r="AX478" s="13" t="s">
        <v>80</v>
      </c>
      <c r="AY478" s="234" t="s">
        <v>133</v>
      </c>
    </row>
    <row r="479" s="2" customFormat="1" ht="16.5" customHeight="1">
      <c r="A479" s="39"/>
      <c r="B479" s="40"/>
      <c r="C479" s="205" t="s">
        <v>657</v>
      </c>
      <c r="D479" s="205" t="s">
        <v>136</v>
      </c>
      <c r="E479" s="206" t="s">
        <v>658</v>
      </c>
      <c r="F479" s="207" t="s">
        <v>659</v>
      </c>
      <c r="G479" s="208" t="s">
        <v>139</v>
      </c>
      <c r="H479" s="209">
        <v>218.946</v>
      </c>
      <c r="I479" s="210"/>
      <c r="J479" s="211">
        <f>ROUND(I479*H479,2)</f>
        <v>0</v>
      </c>
      <c r="K479" s="207" t="s">
        <v>140</v>
      </c>
      <c r="L479" s="45"/>
      <c r="M479" s="212" t="s">
        <v>19</v>
      </c>
      <c r="N479" s="213" t="s">
        <v>43</v>
      </c>
      <c r="O479" s="85"/>
      <c r="P479" s="214">
        <f>O479*H479</f>
        <v>0</v>
      </c>
      <c r="Q479" s="214">
        <v>0</v>
      </c>
      <c r="R479" s="214">
        <f>Q479*H479</f>
        <v>0</v>
      </c>
      <c r="S479" s="214">
        <v>0</v>
      </c>
      <c r="T479" s="215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16" t="s">
        <v>153</v>
      </c>
      <c r="AT479" s="216" t="s">
        <v>136</v>
      </c>
      <c r="AU479" s="216" t="s">
        <v>82</v>
      </c>
      <c r="AY479" s="18" t="s">
        <v>133</v>
      </c>
      <c r="BE479" s="217">
        <f>IF(N479="základní",J479,0)</f>
        <v>0</v>
      </c>
      <c r="BF479" s="217">
        <f>IF(N479="snížená",J479,0)</f>
        <v>0</v>
      </c>
      <c r="BG479" s="217">
        <f>IF(N479="zákl. přenesená",J479,0)</f>
        <v>0</v>
      </c>
      <c r="BH479" s="217">
        <f>IF(N479="sníž. přenesená",J479,0)</f>
        <v>0</v>
      </c>
      <c r="BI479" s="217">
        <f>IF(N479="nulová",J479,0)</f>
        <v>0</v>
      </c>
      <c r="BJ479" s="18" t="s">
        <v>80</v>
      </c>
      <c r="BK479" s="217">
        <f>ROUND(I479*H479,2)</f>
        <v>0</v>
      </c>
      <c r="BL479" s="18" t="s">
        <v>153</v>
      </c>
      <c r="BM479" s="216" t="s">
        <v>660</v>
      </c>
    </row>
    <row r="480" s="2" customFormat="1">
      <c r="A480" s="39"/>
      <c r="B480" s="40"/>
      <c r="C480" s="41"/>
      <c r="D480" s="218" t="s">
        <v>143</v>
      </c>
      <c r="E480" s="41"/>
      <c r="F480" s="219" t="s">
        <v>661</v>
      </c>
      <c r="G480" s="41"/>
      <c r="H480" s="41"/>
      <c r="I480" s="220"/>
      <c r="J480" s="41"/>
      <c r="K480" s="41"/>
      <c r="L480" s="45"/>
      <c r="M480" s="221"/>
      <c r="N480" s="222"/>
      <c r="O480" s="85"/>
      <c r="P480" s="85"/>
      <c r="Q480" s="85"/>
      <c r="R480" s="85"/>
      <c r="S480" s="85"/>
      <c r="T480" s="86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143</v>
      </c>
      <c r="AU480" s="18" t="s">
        <v>82</v>
      </c>
    </row>
    <row r="481" s="13" customFormat="1">
      <c r="A481" s="13"/>
      <c r="B481" s="223"/>
      <c r="C481" s="224"/>
      <c r="D481" s="225" t="s">
        <v>145</v>
      </c>
      <c r="E481" s="226" t="s">
        <v>19</v>
      </c>
      <c r="F481" s="227" t="s">
        <v>202</v>
      </c>
      <c r="G481" s="224"/>
      <c r="H481" s="228">
        <v>30.100000000000001</v>
      </c>
      <c r="I481" s="229"/>
      <c r="J481" s="224"/>
      <c r="K481" s="224"/>
      <c r="L481" s="230"/>
      <c r="M481" s="231"/>
      <c r="N481" s="232"/>
      <c r="O481" s="232"/>
      <c r="P481" s="232"/>
      <c r="Q481" s="232"/>
      <c r="R481" s="232"/>
      <c r="S481" s="232"/>
      <c r="T481" s="23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4" t="s">
        <v>145</v>
      </c>
      <c r="AU481" s="234" t="s">
        <v>82</v>
      </c>
      <c r="AV481" s="13" t="s">
        <v>82</v>
      </c>
      <c r="AW481" s="13" t="s">
        <v>33</v>
      </c>
      <c r="AX481" s="13" t="s">
        <v>72</v>
      </c>
      <c r="AY481" s="234" t="s">
        <v>133</v>
      </c>
    </row>
    <row r="482" s="13" customFormat="1">
      <c r="A482" s="13"/>
      <c r="B482" s="223"/>
      <c r="C482" s="224"/>
      <c r="D482" s="225" t="s">
        <v>145</v>
      </c>
      <c r="E482" s="226" t="s">
        <v>19</v>
      </c>
      <c r="F482" s="227" t="s">
        <v>203</v>
      </c>
      <c r="G482" s="224"/>
      <c r="H482" s="228">
        <v>33.060000000000002</v>
      </c>
      <c r="I482" s="229"/>
      <c r="J482" s="224"/>
      <c r="K482" s="224"/>
      <c r="L482" s="230"/>
      <c r="M482" s="231"/>
      <c r="N482" s="232"/>
      <c r="O482" s="232"/>
      <c r="P482" s="232"/>
      <c r="Q482" s="232"/>
      <c r="R482" s="232"/>
      <c r="S482" s="232"/>
      <c r="T482" s="23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4" t="s">
        <v>145</v>
      </c>
      <c r="AU482" s="234" t="s">
        <v>82</v>
      </c>
      <c r="AV482" s="13" t="s">
        <v>82</v>
      </c>
      <c r="AW482" s="13" t="s">
        <v>33</v>
      </c>
      <c r="AX482" s="13" t="s">
        <v>72</v>
      </c>
      <c r="AY482" s="234" t="s">
        <v>133</v>
      </c>
    </row>
    <row r="483" s="13" customFormat="1">
      <c r="A483" s="13"/>
      <c r="B483" s="223"/>
      <c r="C483" s="224"/>
      <c r="D483" s="225" t="s">
        <v>145</v>
      </c>
      <c r="E483" s="226" t="s">
        <v>19</v>
      </c>
      <c r="F483" s="227" t="s">
        <v>204</v>
      </c>
      <c r="G483" s="224"/>
      <c r="H483" s="228">
        <v>42.450000000000003</v>
      </c>
      <c r="I483" s="229"/>
      <c r="J483" s="224"/>
      <c r="K483" s="224"/>
      <c r="L483" s="230"/>
      <c r="M483" s="231"/>
      <c r="N483" s="232"/>
      <c r="O483" s="232"/>
      <c r="P483" s="232"/>
      <c r="Q483" s="232"/>
      <c r="R483" s="232"/>
      <c r="S483" s="232"/>
      <c r="T483" s="23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4" t="s">
        <v>145</v>
      </c>
      <c r="AU483" s="234" t="s">
        <v>82</v>
      </c>
      <c r="AV483" s="13" t="s">
        <v>82</v>
      </c>
      <c r="AW483" s="13" t="s">
        <v>33</v>
      </c>
      <c r="AX483" s="13" t="s">
        <v>72</v>
      </c>
      <c r="AY483" s="234" t="s">
        <v>133</v>
      </c>
    </row>
    <row r="484" s="13" customFormat="1">
      <c r="A484" s="13"/>
      <c r="B484" s="223"/>
      <c r="C484" s="224"/>
      <c r="D484" s="225" t="s">
        <v>145</v>
      </c>
      <c r="E484" s="226" t="s">
        <v>19</v>
      </c>
      <c r="F484" s="227" t="s">
        <v>205</v>
      </c>
      <c r="G484" s="224"/>
      <c r="H484" s="228">
        <v>22.899999999999999</v>
      </c>
      <c r="I484" s="229"/>
      <c r="J484" s="224"/>
      <c r="K484" s="224"/>
      <c r="L484" s="230"/>
      <c r="M484" s="231"/>
      <c r="N484" s="232"/>
      <c r="O484" s="232"/>
      <c r="P484" s="232"/>
      <c r="Q484" s="232"/>
      <c r="R484" s="232"/>
      <c r="S484" s="232"/>
      <c r="T484" s="23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4" t="s">
        <v>145</v>
      </c>
      <c r="AU484" s="234" t="s">
        <v>82</v>
      </c>
      <c r="AV484" s="13" t="s">
        <v>82</v>
      </c>
      <c r="AW484" s="13" t="s">
        <v>33</v>
      </c>
      <c r="AX484" s="13" t="s">
        <v>72</v>
      </c>
      <c r="AY484" s="234" t="s">
        <v>133</v>
      </c>
    </row>
    <row r="485" s="15" customFormat="1">
      <c r="A485" s="15"/>
      <c r="B485" s="246"/>
      <c r="C485" s="247"/>
      <c r="D485" s="225" t="s">
        <v>145</v>
      </c>
      <c r="E485" s="248" t="s">
        <v>19</v>
      </c>
      <c r="F485" s="249" t="s">
        <v>206</v>
      </c>
      <c r="G485" s="247"/>
      <c r="H485" s="250">
        <v>128.51000000000002</v>
      </c>
      <c r="I485" s="251"/>
      <c r="J485" s="247"/>
      <c r="K485" s="247"/>
      <c r="L485" s="252"/>
      <c r="M485" s="253"/>
      <c r="N485" s="254"/>
      <c r="O485" s="254"/>
      <c r="P485" s="254"/>
      <c r="Q485" s="254"/>
      <c r="R485" s="254"/>
      <c r="S485" s="254"/>
      <c r="T485" s="25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56" t="s">
        <v>145</v>
      </c>
      <c r="AU485" s="256" t="s">
        <v>82</v>
      </c>
      <c r="AV485" s="15" t="s">
        <v>157</v>
      </c>
      <c r="AW485" s="15" t="s">
        <v>33</v>
      </c>
      <c r="AX485" s="15" t="s">
        <v>72</v>
      </c>
      <c r="AY485" s="256" t="s">
        <v>133</v>
      </c>
    </row>
    <row r="486" s="13" customFormat="1">
      <c r="A486" s="13"/>
      <c r="B486" s="223"/>
      <c r="C486" s="224"/>
      <c r="D486" s="225" t="s">
        <v>145</v>
      </c>
      <c r="E486" s="226" t="s">
        <v>19</v>
      </c>
      <c r="F486" s="227" t="s">
        <v>207</v>
      </c>
      <c r="G486" s="224"/>
      <c r="H486" s="228">
        <v>25.469999999999999</v>
      </c>
      <c r="I486" s="229"/>
      <c r="J486" s="224"/>
      <c r="K486" s="224"/>
      <c r="L486" s="230"/>
      <c r="M486" s="231"/>
      <c r="N486" s="232"/>
      <c r="O486" s="232"/>
      <c r="P486" s="232"/>
      <c r="Q486" s="232"/>
      <c r="R486" s="232"/>
      <c r="S486" s="232"/>
      <c r="T486" s="23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4" t="s">
        <v>145</v>
      </c>
      <c r="AU486" s="234" t="s">
        <v>82</v>
      </c>
      <c r="AV486" s="13" t="s">
        <v>82</v>
      </c>
      <c r="AW486" s="13" t="s">
        <v>33</v>
      </c>
      <c r="AX486" s="13" t="s">
        <v>72</v>
      </c>
      <c r="AY486" s="234" t="s">
        <v>133</v>
      </c>
    </row>
    <row r="487" s="13" customFormat="1">
      <c r="A487" s="13"/>
      <c r="B487" s="223"/>
      <c r="C487" s="224"/>
      <c r="D487" s="225" t="s">
        <v>145</v>
      </c>
      <c r="E487" s="226" t="s">
        <v>19</v>
      </c>
      <c r="F487" s="227" t="s">
        <v>208</v>
      </c>
      <c r="G487" s="224"/>
      <c r="H487" s="228">
        <v>19.120000000000001</v>
      </c>
      <c r="I487" s="229"/>
      <c r="J487" s="224"/>
      <c r="K487" s="224"/>
      <c r="L487" s="230"/>
      <c r="M487" s="231"/>
      <c r="N487" s="232"/>
      <c r="O487" s="232"/>
      <c r="P487" s="232"/>
      <c r="Q487" s="232"/>
      <c r="R487" s="232"/>
      <c r="S487" s="232"/>
      <c r="T487" s="23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4" t="s">
        <v>145</v>
      </c>
      <c r="AU487" s="234" t="s">
        <v>82</v>
      </c>
      <c r="AV487" s="13" t="s">
        <v>82</v>
      </c>
      <c r="AW487" s="13" t="s">
        <v>33</v>
      </c>
      <c r="AX487" s="13" t="s">
        <v>72</v>
      </c>
      <c r="AY487" s="234" t="s">
        <v>133</v>
      </c>
    </row>
    <row r="488" s="13" customFormat="1">
      <c r="A488" s="13"/>
      <c r="B488" s="223"/>
      <c r="C488" s="224"/>
      <c r="D488" s="225" t="s">
        <v>145</v>
      </c>
      <c r="E488" s="226" t="s">
        <v>19</v>
      </c>
      <c r="F488" s="227" t="s">
        <v>209</v>
      </c>
      <c r="G488" s="224"/>
      <c r="H488" s="228">
        <v>15.92</v>
      </c>
      <c r="I488" s="229"/>
      <c r="J488" s="224"/>
      <c r="K488" s="224"/>
      <c r="L488" s="230"/>
      <c r="M488" s="231"/>
      <c r="N488" s="232"/>
      <c r="O488" s="232"/>
      <c r="P488" s="232"/>
      <c r="Q488" s="232"/>
      <c r="R488" s="232"/>
      <c r="S488" s="232"/>
      <c r="T488" s="23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4" t="s">
        <v>145</v>
      </c>
      <c r="AU488" s="234" t="s">
        <v>82</v>
      </c>
      <c r="AV488" s="13" t="s">
        <v>82</v>
      </c>
      <c r="AW488" s="13" t="s">
        <v>33</v>
      </c>
      <c r="AX488" s="13" t="s">
        <v>72</v>
      </c>
      <c r="AY488" s="234" t="s">
        <v>133</v>
      </c>
    </row>
    <row r="489" s="13" customFormat="1">
      <c r="A489" s="13"/>
      <c r="B489" s="223"/>
      <c r="C489" s="224"/>
      <c r="D489" s="225" t="s">
        <v>145</v>
      </c>
      <c r="E489" s="226" t="s">
        <v>19</v>
      </c>
      <c r="F489" s="227" t="s">
        <v>210</v>
      </c>
      <c r="G489" s="224"/>
      <c r="H489" s="228">
        <v>19.5</v>
      </c>
      <c r="I489" s="229"/>
      <c r="J489" s="224"/>
      <c r="K489" s="224"/>
      <c r="L489" s="230"/>
      <c r="M489" s="231"/>
      <c r="N489" s="232"/>
      <c r="O489" s="232"/>
      <c r="P489" s="232"/>
      <c r="Q489" s="232"/>
      <c r="R489" s="232"/>
      <c r="S489" s="232"/>
      <c r="T489" s="23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4" t="s">
        <v>145</v>
      </c>
      <c r="AU489" s="234" t="s">
        <v>82</v>
      </c>
      <c r="AV489" s="13" t="s">
        <v>82</v>
      </c>
      <c r="AW489" s="13" t="s">
        <v>33</v>
      </c>
      <c r="AX489" s="13" t="s">
        <v>72</v>
      </c>
      <c r="AY489" s="234" t="s">
        <v>133</v>
      </c>
    </row>
    <row r="490" s="15" customFormat="1">
      <c r="A490" s="15"/>
      <c r="B490" s="246"/>
      <c r="C490" s="247"/>
      <c r="D490" s="225" t="s">
        <v>145</v>
      </c>
      <c r="E490" s="248" t="s">
        <v>19</v>
      </c>
      <c r="F490" s="249" t="s">
        <v>211</v>
      </c>
      <c r="G490" s="247"/>
      <c r="H490" s="250">
        <v>80.010000000000005</v>
      </c>
      <c r="I490" s="251"/>
      <c r="J490" s="247"/>
      <c r="K490" s="247"/>
      <c r="L490" s="252"/>
      <c r="M490" s="253"/>
      <c r="N490" s="254"/>
      <c r="O490" s="254"/>
      <c r="P490" s="254"/>
      <c r="Q490" s="254"/>
      <c r="R490" s="254"/>
      <c r="S490" s="254"/>
      <c r="T490" s="25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56" t="s">
        <v>145</v>
      </c>
      <c r="AU490" s="256" t="s">
        <v>82</v>
      </c>
      <c r="AV490" s="15" t="s">
        <v>157</v>
      </c>
      <c r="AW490" s="15" t="s">
        <v>33</v>
      </c>
      <c r="AX490" s="15" t="s">
        <v>72</v>
      </c>
      <c r="AY490" s="256" t="s">
        <v>133</v>
      </c>
    </row>
    <row r="491" s="14" customFormat="1">
      <c r="A491" s="14"/>
      <c r="B491" s="235"/>
      <c r="C491" s="236"/>
      <c r="D491" s="225" t="s">
        <v>145</v>
      </c>
      <c r="E491" s="237" t="s">
        <v>19</v>
      </c>
      <c r="F491" s="238" t="s">
        <v>150</v>
      </c>
      <c r="G491" s="236"/>
      <c r="H491" s="239">
        <v>208.52000000000001</v>
      </c>
      <c r="I491" s="240"/>
      <c r="J491" s="236"/>
      <c r="K491" s="236"/>
      <c r="L491" s="241"/>
      <c r="M491" s="242"/>
      <c r="N491" s="243"/>
      <c r="O491" s="243"/>
      <c r="P491" s="243"/>
      <c r="Q491" s="243"/>
      <c r="R491" s="243"/>
      <c r="S491" s="243"/>
      <c r="T491" s="24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5" t="s">
        <v>145</v>
      </c>
      <c r="AU491" s="245" t="s">
        <v>82</v>
      </c>
      <c r="AV491" s="14" t="s">
        <v>141</v>
      </c>
      <c r="AW491" s="14" t="s">
        <v>33</v>
      </c>
      <c r="AX491" s="14" t="s">
        <v>80</v>
      </c>
      <c r="AY491" s="245" t="s">
        <v>133</v>
      </c>
    </row>
    <row r="492" s="13" customFormat="1">
      <c r="A492" s="13"/>
      <c r="B492" s="223"/>
      <c r="C492" s="224"/>
      <c r="D492" s="225" t="s">
        <v>145</v>
      </c>
      <c r="E492" s="224"/>
      <c r="F492" s="227" t="s">
        <v>656</v>
      </c>
      <c r="G492" s="224"/>
      <c r="H492" s="228">
        <v>218.946</v>
      </c>
      <c r="I492" s="229"/>
      <c r="J492" s="224"/>
      <c r="K492" s="224"/>
      <c r="L492" s="230"/>
      <c r="M492" s="231"/>
      <c r="N492" s="232"/>
      <c r="O492" s="232"/>
      <c r="P492" s="232"/>
      <c r="Q492" s="232"/>
      <c r="R492" s="232"/>
      <c r="S492" s="232"/>
      <c r="T492" s="23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4" t="s">
        <v>145</v>
      </c>
      <c r="AU492" s="234" t="s">
        <v>82</v>
      </c>
      <c r="AV492" s="13" t="s">
        <v>82</v>
      </c>
      <c r="AW492" s="13" t="s">
        <v>4</v>
      </c>
      <c r="AX492" s="13" t="s">
        <v>80</v>
      </c>
      <c r="AY492" s="234" t="s">
        <v>133</v>
      </c>
    </row>
    <row r="493" s="2" customFormat="1" ht="24.15" customHeight="1">
      <c r="A493" s="39"/>
      <c r="B493" s="40"/>
      <c r="C493" s="205" t="s">
        <v>662</v>
      </c>
      <c r="D493" s="205" t="s">
        <v>136</v>
      </c>
      <c r="E493" s="206" t="s">
        <v>663</v>
      </c>
      <c r="F493" s="207" t="s">
        <v>664</v>
      </c>
      <c r="G493" s="208" t="s">
        <v>139</v>
      </c>
      <c r="H493" s="209">
        <v>231</v>
      </c>
      <c r="I493" s="210"/>
      <c r="J493" s="211">
        <f>ROUND(I493*H493,2)</f>
        <v>0</v>
      </c>
      <c r="K493" s="207" t="s">
        <v>140</v>
      </c>
      <c r="L493" s="45"/>
      <c r="M493" s="212" t="s">
        <v>19</v>
      </c>
      <c r="N493" s="213" t="s">
        <v>43</v>
      </c>
      <c r="O493" s="85"/>
      <c r="P493" s="214">
        <f>O493*H493</f>
        <v>0</v>
      </c>
      <c r="Q493" s="214">
        <v>1.0000000000000001E-05</v>
      </c>
      <c r="R493" s="214">
        <f>Q493*H493</f>
        <v>0.00231</v>
      </c>
      <c r="S493" s="214">
        <v>0</v>
      </c>
      <c r="T493" s="215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16" t="s">
        <v>153</v>
      </c>
      <c r="AT493" s="216" t="s">
        <v>136</v>
      </c>
      <c r="AU493" s="216" t="s">
        <v>82</v>
      </c>
      <c r="AY493" s="18" t="s">
        <v>133</v>
      </c>
      <c r="BE493" s="217">
        <f>IF(N493="základní",J493,0)</f>
        <v>0</v>
      </c>
      <c r="BF493" s="217">
        <f>IF(N493="snížená",J493,0)</f>
        <v>0</v>
      </c>
      <c r="BG493" s="217">
        <f>IF(N493="zákl. přenesená",J493,0)</f>
        <v>0</v>
      </c>
      <c r="BH493" s="217">
        <f>IF(N493="sníž. přenesená",J493,0)</f>
        <v>0</v>
      </c>
      <c r="BI493" s="217">
        <f>IF(N493="nulová",J493,0)</f>
        <v>0</v>
      </c>
      <c r="BJ493" s="18" t="s">
        <v>80</v>
      </c>
      <c r="BK493" s="217">
        <f>ROUND(I493*H493,2)</f>
        <v>0</v>
      </c>
      <c r="BL493" s="18" t="s">
        <v>153</v>
      </c>
      <c r="BM493" s="216" t="s">
        <v>665</v>
      </c>
    </row>
    <row r="494" s="2" customFormat="1">
      <c r="A494" s="39"/>
      <c r="B494" s="40"/>
      <c r="C494" s="41"/>
      <c r="D494" s="218" t="s">
        <v>143</v>
      </c>
      <c r="E494" s="41"/>
      <c r="F494" s="219" t="s">
        <v>666</v>
      </c>
      <c r="G494" s="41"/>
      <c r="H494" s="41"/>
      <c r="I494" s="220"/>
      <c r="J494" s="41"/>
      <c r="K494" s="41"/>
      <c r="L494" s="45"/>
      <c r="M494" s="221"/>
      <c r="N494" s="222"/>
      <c r="O494" s="85"/>
      <c r="P494" s="85"/>
      <c r="Q494" s="85"/>
      <c r="R494" s="85"/>
      <c r="S494" s="85"/>
      <c r="T494" s="86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143</v>
      </c>
      <c r="AU494" s="18" t="s">
        <v>82</v>
      </c>
    </row>
    <row r="495" s="13" customFormat="1">
      <c r="A495" s="13"/>
      <c r="B495" s="223"/>
      <c r="C495" s="224"/>
      <c r="D495" s="225" t="s">
        <v>145</v>
      </c>
      <c r="E495" s="226" t="s">
        <v>19</v>
      </c>
      <c r="F495" s="227" t="s">
        <v>202</v>
      </c>
      <c r="G495" s="224"/>
      <c r="H495" s="228">
        <v>30.100000000000001</v>
      </c>
      <c r="I495" s="229"/>
      <c r="J495" s="224"/>
      <c r="K495" s="224"/>
      <c r="L495" s="230"/>
      <c r="M495" s="231"/>
      <c r="N495" s="232"/>
      <c r="O495" s="232"/>
      <c r="P495" s="232"/>
      <c r="Q495" s="232"/>
      <c r="R495" s="232"/>
      <c r="S495" s="232"/>
      <c r="T495" s="23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4" t="s">
        <v>145</v>
      </c>
      <c r="AU495" s="234" t="s">
        <v>82</v>
      </c>
      <c r="AV495" s="13" t="s">
        <v>82</v>
      </c>
      <c r="AW495" s="13" t="s">
        <v>33</v>
      </c>
      <c r="AX495" s="13" t="s">
        <v>72</v>
      </c>
      <c r="AY495" s="234" t="s">
        <v>133</v>
      </c>
    </row>
    <row r="496" s="13" customFormat="1">
      <c r="A496" s="13"/>
      <c r="B496" s="223"/>
      <c r="C496" s="224"/>
      <c r="D496" s="225" t="s">
        <v>145</v>
      </c>
      <c r="E496" s="226" t="s">
        <v>19</v>
      </c>
      <c r="F496" s="227" t="s">
        <v>203</v>
      </c>
      <c r="G496" s="224"/>
      <c r="H496" s="228">
        <v>33.060000000000002</v>
      </c>
      <c r="I496" s="229"/>
      <c r="J496" s="224"/>
      <c r="K496" s="224"/>
      <c r="L496" s="230"/>
      <c r="M496" s="231"/>
      <c r="N496" s="232"/>
      <c r="O496" s="232"/>
      <c r="P496" s="232"/>
      <c r="Q496" s="232"/>
      <c r="R496" s="232"/>
      <c r="S496" s="232"/>
      <c r="T496" s="23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4" t="s">
        <v>145</v>
      </c>
      <c r="AU496" s="234" t="s">
        <v>82</v>
      </c>
      <c r="AV496" s="13" t="s">
        <v>82</v>
      </c>
      <c r="AW496" s="13" t="s">
        <v>33</v>
      </c>
      <c r="AX496" s="13" t="s">
        <v>72</v>
      </c>
      <c r="AY496" s="234" t="s">
        <v>133</v>
      </c>
    </row>
    <row r="497" s="13" customFormat="1">
      <c r="A497" s="13"/>
      <c r="B497" s="223"/>
      <c r="C497" s="224"/>
      <c r="D497" s="225" t="s">
        <v>145</v>
      </c>
      <c r="E497" s="226" t="s">
        <v>19</v>
      </c>
      <c r="F497" s="227" t="s">
        <v>204</v>
      </c>
      <c r="G497" s="224"/>
      <c r="H497" s="228">
        <v>42.450000000000003</v>
      </c>
      <c r="I497" s="229"/>
      <c r="J497" s="224"/>
      <c r="K497" s="224"/>
      <c r="L497" s="230"/>
      <c r="M497" s="231"/>
      <c r="N497" s="232"/>
      <c r="O497" s="232"/>
      <c r="P497" s="232"/>
      <c r="Q497" s="232"/>
      <c r="R497" s="232"/>
      <c r="S497" s="232"/>
      <c r="T497" s="23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4" t="s">
        <v>145</v>
      </c>
      <c r="AU497" s="234" t="s">
        <v>82</v>
      </c>
      <c r="AV497" s="13" t="s">
        <v>82</v>
      </c>
      <c r="AW497" s="13" t="s">
        <v>33</v>
      </c>
      <c r="AX497" s="13" t="s">
        <v>72</v>
      </c>
      <c r="AY497" s="234" t="s">
        <v>133</v>
      </c>
    </row>
    <row r="498" s="13" customFormat="1">
      <c r="A498" s="13"/>
      <c r="B498" s="223"/>
      <c r="C498" s="224"/>
      <c r="D498" s="225" t="s">
        <v>145</v>
      </c>
      <c r="E498" s="226" t="s">
        <v>19</v>
      </c>
      <c r="F498" s="227" t="s">
        <v>205</v>
      </c>
      <c r="G498" s="224"/>
      <c r="H498" s="228">
        <v>22.899999999999999</v>
      </c>
      <c r="I498" s="229"/>
      <c r="J498" s="224"/>
      <c r="K498" s="224"/>
      <c r="L498" s="230"/>
      <c r="M498" s="231"/>
      <c r="N498" s="232"/>
      <c r="O498" s="232"/>
      <c r="P498" s="232"/>
      <c r="Q498" s="232"/>
      <c r="R498" s="232"/>
      <c r="S498" s="232"/>
      <c r="T498" s="23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4" t="s">
        <v>145</v>
      </c>
      <c r="AU498" s="234" t="s">
        <v>82</v>
      </c>
      <c r="AV498" s="13" t="s">
        <v>82</v>
      </c>
      <c r="AW498" s="13" t="s">
        <v>33</v>
      </c>
      <c r="AX498" s="13" t="s">
        <v>72</v>
      </c>
      <c r="AY498" s="234" t="s">
        <v>133</v>
      </c>
    </row>
    <row r="499" s="13" customFormat="1">
      <c r="A499" s="13"/>
      <c r="B499" s="223"/>
      <c r="C499" s="224"/>
      <c r="D499" s="225" t="s">
        <v>145</v>
      </c>
      <c r="E499" s="226" t="s">
        <v>19</v>
      </c>
      <c r="F499" s="227" t="s">
        <v>469</v>
      </c>
      <c r="G499" s="224"/>
      <c r="H499" s="228">
        <v>6.2000000000000002</v>
      </c>
      <c r="I499" s="229"/>
      <c r="J499" s="224"/>
      <c r="K499" s="224"/>
      <c r="L499" s="230"/>
      <c r="M499" s="231"/>
      <c r="N499" s="232"/>
      <c r="O499" s="232"/>
      <c r="P499" s="232"/>
      <c r="Q499" s="232"/>
      <c r="R499" s="232"/>
      <c r="S499" s="232"/>
      <c r="T499" s="23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4" t="s">
        <v>145</v>
      </c>
      <c r="AU499" s="234" t="s">
        <v>82</v>
      </c>
      <c r="AV499" s="13" t="s">
        <v>82</v>
      </c>
      <c r="AW499" s="13" t="s">
        <v>33</v>
      </c>
      <c r="AX499" s="13" t="s">
        <v>72</v>
      </c>
      <c r="AY499" s="234" t="s">
        <v>133</v>
      </c>
    </row>
    <row r="500" s="13" customFormat="1">
      <c r="A500" s="13"/>
      <c r="B500" s="223"/>
      <c r="C500" s="224"/>
      <c r="D500" s="225" t="s">
        <v>145</v>
      </c>
      <c r="E500" s="226" t="s">
        <v>19</v>
      </c>
      <c r="F500" s="227" t="s">
        <v>470</v>
      </c>
      <c r="G500" s="224"/>
      <c r="H500" s="228">
        <v>5.2800000000000002</v>
      </c>
      <c r="I500" s="229"/>
      <c r="J500" s="224"/>
      <c r="K500" s="224"/>
      <c r="L500" s="230"/>
      <c r="M500" s="231"/>
      <c r="N500" s="232"/>
      <c r="O500" s="232"/>
      <c r="P500" s="232"/>
      <c r="Q500" s="232"/>
      <c r="R500" s="232"/>
      <c r="S500" s="232"/>
      <c r="T500" s="23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4" t="s">
        <v>145</v>
      </c>
      <c r="AU500" s="234" t="s">
        <v>82</v>
      </c>
      <c r="AV500" s="13" t="s">
        <v>82</v>
      </c>
      <c r="AW500" s="13" t="s">
        <v>33</v>
      </c>
      <c r="AX500" s="13" t="s">
        <v>72</v>
      </c>
      <c r="AY500" s="234" t="s">
        <v>133</v>
      </c>
    </row>
    <row r="501" s="15" customFormat="1">
      <c r="A501" s="15"/>
      <c r="B501" s="246"/>
      <c r="C501" s="247"/>
      <c r="D501" s="225" t="s">
        <v>145</v>
      </c>
      <c r="E501" s="248" t="s">
        <v>19</v>
      </c>
      <c r="F501" s="249" t="s">
        <v>206</v>
      </c>
      <c r="G501" s="247"/>
      <c r="H501" s="250">
        <v>139.99000000000001</v>
      </c>
      <c r="I501" s="251"/>
      <c r="J501" s="247"/>
      <c r="K501" s="247"/>
      <c r="L501" s="252"/>
      <c r="M501" s="253"/>
      <c r="N501" s="254"/>
      <c r="O501" s="254"/>
      <c r="P501" s="254"/>
      <c r="Q501" s="254"/>
      <c r="R501" s="254"/>
      <c r="S501" s="254"/>
      <c r="T501" s="25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56" t="s">
        <v>145</v>
      </c>
      <c r="AU501" s="256" t="s">
        <v>82</v>
      </c>
      <c r="AV501" s="15" t="s">
        <v>157</v>
      </c>
      <c r="AW501" s="15" t="s">
        <v>33</v>
      </c>
      <c r="AX501" s="15" t="s">
        <v>72</v>
      </c>
      <c r="AY501" s="256" t="s">
        <v>133</v>
      </c>
    </row>
    <row r="502" s="13" customFormat="1">
      <c r="A502" s="13"/>
      <c r="B502" s="223"/>
      <c r="C502" s="224"/>
      <c r="D502" s="225" t="s">
        <v>145</v>
      </c>
      <c r="E502" s="226" t="s">
        <v>19</v>
      </c>
      <c r="F502" s="227" t="s">
        <v>207</v>
      </c>
      <c r="G502" s="224"/>
      <c r="H502" s="228">
        <v>25.469999999999999</v>
      </c>
      <c r="I502" s="229"/>
      <c r="J502" s="224"/>
      <c r="K502" s="224"/>
      <c r="L502" s="230"/>
      <c r="M502" s="231"/>
      <c r="N502" s="232"/>
      <c r="O502" s="232"/>
      <c r="P502" s="232"/>
      <c r="Q502" s="232"/>
      <c r="R502" s="232"/>
      <c r="S502" s="232"/>
      <c r="T502" s="23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4" t="s">
        <v>145</v>
      </c>
      <c r="AU502" s="234" t="s">
        <v>82</v>
      </c>
      <c r="AV502" s="13" t="s">
        <v>82</v>
      </c>
      <c r="AW502" s="13" t="s">
        <v>33</v>
      </c>
      <c r="AX502" s="13" t="s">
        <v>72</v>
      </c>
      <c r="AY502" s="234" t="s">
        <v>133</v>
      </c>
    </row>
    <row r="503" s="13" customFormat="1">
      <c r="A503" s="13"/>
      <c r="B503" s="223"/>
      <c r="C503" s="224"/>
      <c r="D503" s="225" t="s">
        <v>145</v>
      </c>
      <c r="E503" s="226" t="s">
        <v>19</v>
      </c>
      <c r="F503" s="227" t="s">
        <v>208</v>
      </c>
      <c r="G503" s="224"/>
      <c r="H503" s="228">
        <v>19.120000000000001</v>
      </c>
      <c r="I503" s="229"/>
      <c r="J503" s="224"/>
      <c r="K503" s="224"/>
      <c r="L503" s="230"/>
      <c r="M503" s="231"/>
      <c r="N503" s="232"/>
      <c r="O503" s="232"/>
      <c r="P503" s="232"/>
      <c r="Q503" s="232"/>
      <c r="R503" s="232"/>
      <c r="S503" s="232"/>
      <c r="T503" s="23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4" t="s">
        <v>145</v>
      </c>
      <c r="AU503" s="234" t="s">
        <v>82</v>
      </c>
      <c r="AV503" s="13" t="s">
        <v>82</v>
      </c>
      <c r="AW503" s="13" t="s">
        <v>33</v>
      </c>
      <c r="AX503" s="13" t="s">
        <v>72</v>
      </c>
      <c r="AY503" s="234" t="s">
        <v>133</v>
      </c>
    </row>
    <row r="504" s="13" customFormat="1">
      <c r="A504" s="13"/>
      <c r="B504" s="223"/>
      <c r="C504" s="224"/>
      <c r="D504" s="225" t="s">
        <v>145</v>
      </c>
      <c r="E504" s="226" t="s">
        <v>19</v>
      </c>
      <c r="F504" s="227" t="s">
        <v>209</v>
      </c>
      <c r="G504" s="224"/>
      <c r="H504" s="228">
        <v>15.92</v>
      </c>
      <c r="I504" s="229"/>
      <c r="J504" s="224"/>
      <c r="K504" s="224"/>
      <c r="L504" s="230"/>
      <c r="M504" s="231"/>
      <c r="N504" s="232"/>
      <c r="O504" s="232"/>
      <c r="P504" s="232"/>
      <c r="Q504" s="232"/>
      <c r="R504" s="232"/>
      <c r="S504" s="232"/>
      <c r="T504" s="23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4" t="s">
        <v>145</v>
      </c>
      <c r="AU504" s="234" t="s">
        <v>82</v>
      </c>
      <c r="AV504" s="13" t="s">
        <v>82</v>
      </c>
      <c r="AW504" s="13" t="s">
        <v>33</v>
      </c>
      <c r="AX504" s="13" t="s">
        <v>72</v>
      </c>
      <c r="AY504" s="234" t="s">
        <v>133</v>
      </c>
    </row>
    <row r="505" s="13" customFormat="1">
      <c r="A505" s="13"/>
      <c r="B505" s="223"/>
      <c r="C505" s="224"/>
      <c r="D505" s="225" t="s">
        <v>145</v>
      </c>
      <c r="E505" s="226" t="s">
        <v>19</v>
      </c>
      <c r="F505" s="227" t="s">
        <v>210</v>
      </c>
      <c r="G505" s="224"/>
      <c r="H505" s="228">
        <v>19.5</v>
      </c>
      <c r="I505" s="229"/>
      <c r="J505" s="224"/>
      <c r="K505" s="224"/>
      <c r="L505" s="230"/>
      <c r="M505" s="231"/>
      <c r="N505" s="232"/>
      <c r="O505" s="232"/>
      <c r="P505" s="232"/>
      <c r="Q505" s="232"/>
      <c r="R505" s="232"/>
      <c r="S505" s="232"/>
      <c r="T505" s="23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4" t="s">
        <v>145</v>
      </c>
      <c r="AU505" s="234" t="s">
        <v>82</v>
      </c>
      <c r="AV505" s="13" t="s">
        <v>82</v>
      </c>
      <c r="AW505" s="13" t="s">
        <v>33</v>
      </c>
      <c r="AX505" s="13" t="s">
        <v>72</v>
      </c>
      <c r="AY505" s="234" t="s">
        <v>133</v>
      </c>
    </row>
    <row r="506" s="15" customFormat="1">
      <c r="A506" s="15"/>
      <c r="B506" s="246"/>
      <c r="C506" s="247"/>
      <c r="D506" s="225" t="s">
        <v>145</v>
      </c>
      <c r="E506" s="248" t="s">
        <v>19</v>
      </c>
      <c r="F506" s="249" t="s">
        <v>211</v>
      </c>
      <c r="G506" s="247"/>
      <c r="H506" s="250">
        <v>80.010000000000005</v>
      </c>
      <c r="I506" s="251"/>
      <c r="J506" s="247"/>
      <c r="K506" s="247"/>
      <c r="L506" s="252"/>
      <c r="M506" s="253"/>
      <c r="N506" s="254"/>
      <c r="O506" s="254"/>
      <c r="P506" s="254"/>
      <c r="Q506" s="254"/>
      <c r="R506" s="254"/>
      <c r="S506" s="254"/>
      <c r="T506" s="25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56" t="s">
        <v>145</v>
      </c>
      <c r="AU506" s="256" t="s">
        <v>82</v>
      </c>
      <c r="AV506" s="15" t="s">
        <v>157</v>
      </c>
      <c r="AW506" s="15" t="s">
        <v>33</v>
      </c>
      <c r="AX506" s="15" t="s">
        <v>72</v>
      </c>
      <c r="AY506" s="256" t="s">
        <v>133</v>
      </c>
    </row>
    <row r="507" s="14" customFormat="1">
      <c r="A507" s="14"/>
      <c r="B507" s="235"/>
      <c r="C507" s="236"/>
      <c r="D507" s="225" t="s">
        <v>145</v>
      </c>
      <c r="E507" s="237" t="s">
        <v>19</v>
      </c>
      <c r="F507" s="238" t="s">
        <v>150</v>
      </c>
      <c r="G507" s="236"/>
      <c r="H507" s="239">
        <v>220</v>
      </c>
      <c r="I507" s="240"/>
      <c r="J507" s="236"/>
      <c r="K507" s="236"/>
      <c r="L507" s="241"/>
      <c r="M507" s="242"/>
      <c r="N507" s="243"/>
      <c r="O507" s="243"/>
      <c r="P507" s="243"/>
      <c r="Q507" s="243"/>
      <c r="R507" s="243"/>
      <c r="S507" s="243"/>
      <c r="T507" s="24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5" t="s">
        <v>145</v>
      </c>
      <c r="AU507" s="245" t="s">
        <v>82</v>
      </c>
      <c r="AV507" s="14" t="s">
        <v>141</v>
      </c>
      <c r="AW507" s="14" t="s">
        <v>33</v>
      </c>
      <c r="AX507" s="14" t="s">
        <v>80</v>
      </c>
      <c r="AY507" s="245" t="s">
        <v>133</v>
      </c>
    </row>
    <row r="508" s="13" customFormat="1">
      <c r="A508" s="13"/>
      <c r="B508" s="223"/>
      <c r="C508" s="224"/>
      <c r="D508" s="225" t="s">
        <v>145</v>
      </c>
      <c r="E508" s="224"/>
      <c r="F508" s="227" t="s">
        <v>667</v>
      </c>
      <c r="G508" s="224"/>
      <c r="H508" s="228">
        <v>231</v>
      </c>
      <c r="I508" s="229"/>
      <c r="J508" s="224"/>
      <c r="K508" s="224"/>
      <c r="L508" s="230"/>
      <c r="M508" s="231"/>
      <c r="N508" s="232"/>
      <c r="O508" s="232"/>
      <c r="P508" s="232"/>
      <c r="Q508" s="232"/>
      <c r="R508" s="232"/>
      <c r="S508" s="232"/>
      <c r="T508" s="23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4" t="s">
        <v>145</v>
      </c>
      <c r="AU508" s="234" t="s">
        <v>82</v>
      </c>
      <c r="AV508" s="13" t="s">
        <v>82</v>
      </c>
      <c r="AW508" s="13" t="s">
        <v>4</v>
      </c>
      <c r="AX508" s="13" t="s">
        <v>80</v>
      </c>
      <c r="AY508" s="234" t="s">
        <v>133</v>
      </c>
    </row>
    <row r="509" s="2" customFormat="1" ht="21.75" customHeight="1">
      <c r="A509" s="39"/>
      <c r="B509" s="40"/>
      <c r="C509" s="257" t="s">
        <v>668</v>
      </c>
      <c r="D509" s="257" t="s">
        <v>266</v>
      </c>
      <c r="E509" s="258" t="s">
        <v>669</v>
      </c>
      <c r="F509" s="259" t="s">
        <v>670</v>
      </c>
      <c r="G509" s="260" t="s">
        <v>139</v>
      </c>
      <c r="H509" s="261">
        <v>242</v>
      </c>
      <c r="I509" s="262"/>
      <c r="J509" s="263">
        <f>ROUND(I509*H509,2)</f>
        <v>0</v>
      </c>
      <c r="K509" s="259" t="s">
        <v>140</v>
      </c>
      <c r="L509" s="264"/>
      <c r="M509" s="265" t="s">
        <v>19</v>
      </c>
      <c r="N509" s="266" t="s">
        <v>43</v>
      </c>
      <c r="O509" s="85"/>
      <c r="P509" s="214">
        <f>O509*H509</f>
        <v>0</v>
      </c>
      <c r="Q509" s="214">
        <v>0.00016000000000000001</v>
      </c>
      <c r="R509" s="214">
        <f>Q509*H509</f>
        <v>0.038720000000000004</v>
      </c>
      <c r="S509" s="214">
        <v>0</v>
      </c>
      <c r="T509" s="215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16" t="s">
        <v>269</v>
      </c>
      <c r="AT509" s="216" t="s">
        <v>266</v>
      </c>
      <c r="AU509" s="216" t="s">
        <v>82</v>
      </c>
      <c r="AY509" s="18" t="s">
        <v>133</v>
      </c>
      <c r="BE509" s="217">
        <f>IF(N509="základní",J509,0)</f>
        <v>0</v>
      </c>
      <c r="BF509" s="217">
        <f>IF(N509="snížená",J509,0)</f>
        <v>0</v>
      </c>
      <c r="BG509" s="217">
        <f>IF(N509="zákl. přenesená",J509,0)</f>
        <v>0</v>
      </c>
      <c r="BH509" s="217">
        <f>IF(N509="sníž. přenesená",J509,0)</f>
        <v>0</v>
      </c>
      <c r="BI509" s="217">
        <f>IF(N509="nulová",J509,0)</f>
        <v>0</v>
      </c>
      <c r="BJ509" s="18" t="s">
        <v>80</v>
      </c>
      <c r="BK509" s="217">
        <f>ROUND(I509*H509,2)</f>
        <v>0</v>
      </c>
      <c r="BL509" s="18" t="s">
        <v>153</v>
      </c>
      <c r="BM509" s="216" t="s">
        <v>671</v>
      </c>
    </row>
    <row r="510" s="13" customFormat="1">
      <c r="A510" s="13"/>
      <c r="B510" s="223"/>
      <c r="C510" s="224"/>
      <c r="D510" s="225" t="s">
        <v>145</v>
      </c>
      <c r="E510" s="224"/>
      <c r="F510" s="227" t="s">
        <v>672</v>
      </c>
      <c r="G510" s="224"/>
      <c r="H510" s="228">
        <v>242</v>
      </c>
      <c r="I510" s="229"/>
      <c r="J510" s="224"/>
      <c r="K510" s="224"/>
      <c r="L510" s="230"/>
      <c r="M510" s="231"/>
      <c r="N510" s="232"/>
      <c r="O510" s="232"/>
      <c r="P510" s="232"/>
      <c r="Q510" s="232"/>
      <c r="R510" s="232"/>
      <c r="S510" s="232"/>
      <c r="T510" s="23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4" t="s">
        <v>145</v>
      </c>
      <c r="AU510" s="234" t="s">
        <v>82</v>
      </c>
      <c r="AV510" s="13" t="s">
        <v>82</v>
      </c>
      <c r="AW510" s="13" t="s">
        <v>4</v>
      </c>
      <c r="AX510" s="13" t="s">
        <v>80</v>
      </c>
      <c r="AY510" s="234" t="s">
        <v>133</v>
      </c>
    </row>
    <row r="511" s="2" customFormat="1" ht="24.15" customHeight="1">
      <c r="A511" s="39"/>
      <c r="B511" s="40"/>
      <c r="C511" s="205" t="s">
        <v>673</v>
      </c>
      <c r="D511" s="205" t="s">
        <v>136</v>
      </c>
      <c r="E511" s="206" t="s">
        <v>674</v>
      </c>
      <c r="F511" s="207" t="s">
        <v>675</v>
      </c>
      <c r="G511" s="208" t="s">
        <v>139</v>
      </c>
      <c r="H511" s="209">
        <v>220</v>
      </c>
      <c r="I511" s="210"/>
      <c r="J511" s="211">
        <f>ROUND(I511*H511,2)</f>
        <v>0</v>
      </c>
      <c r="K511" s="207" t="s">
        <v>140</v>
      </c>
      <c r="L511" s="45"/>
      <c r="M511" s="212" t="s">
        <v>19</v>
      </c>
      <c r="N511" s="213" t="s">
        <v>43</v>
      </c>
      <c r="O511" s="85"/>
      <c r="P511" s="214">
        <f>O511*H511</f>
        <v>0</v>
      </c>
      <c r="Q511" s="214">
        <v>0</v>
      </c>
      <c r="R511" s="214">
        <f>Q511*H511</f>
        <v>0</v>
      </c>
      <c r="S511" s="214">
        <v>0</v>
      </c>
      <c r="T511" s="215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16" t="s">
        <v>153</v>
      </c>
      <c r="AT511" s="216" t="s">
        <v>136</v>
      </c>
      <c r="AU511" s="216" t="s">
        <v>82</v>
      </c>
      <c r="AY511" s="18" t="s">
        <v>133</v>
      </c>
      <c r="BE511" s="217">
        <f>IF(N511="základní",J511,0)</f>
        <v>0</v>
      </c>
      <c r="BF511" s="217">
        <f>IF(N511="snížená",J511,0)</f>
        <v>0</v>
      </c>
      <c r="BG511" s="217">
        <f>IF(N511="zákl. přenesená",J511,0)</f>
        <v>0</v>
      </c>
      <c r="BH511" s="217">
        <f>IF(N511="sníž. přenesená",J511,0)</f>
        <v>0</v>
      </c>
      <c r="BI511" s="217">
        <f>IF(N511="nulová",J511,0)</f>
        <v>0</v>
      </c>
      <c r="BJ511" s="18" t="s">
        <v>80</v>
      </c>
      <c r="BK511" s="217">
        <f>ROUND(I511*H511,2)</f>
        <v>0</v>
      </c>
      <c r="BL511" s="18" t="s">
        <v>153</v>
      </c>
      <c r="BM511" s="216" t="s">
        <v>676</v>
      </c>
    </row>
    <row r="512" s="2" customFormat="1">
      <c r="A512" s="39"/>
      <c r="B512" s="40"/>
      <c r="C512" s="41"/>
      <c r="D512" s="218" t="s">
        <v>143</v>
      </c>
      <c r="E512" s="41"/>
      <c r="F512" s="219" t="s">
        <v>677</v>
      </c>
      <c r="G512" s="41"/>
      <c r="H512" s="41"/>
      <c r="I512" s="220"/>
      <c r="J512" s="41"/>
      <c r="K512" s="41"/>
      <c r="L512" s="45"/>
      <c r="M512" s="221"/>
      <c r="N512" s="222"/>
      <c r="O512" s="85"/>
      <c r="P512" s="85"/>
      <c r="Q512" s="85"/>
      <c r="R512" s="85"/>
      <c r="S512" s="85"/>
      <c r="T512" s="86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143</v>
      </c>
      <c r="AU512" s="18" t="s">
        <v>82</v>
      </c>
    </row>
    <row r="513" s="13" customFormat="1">
      <c r="A513" s="13"/>
      <c r="B513" s="223"/>
      <c r="C513" s="224"/>
      <c r="D513" s="225" t="s">
        <v>145</v>
      </c>
      <c r="E513" s="226" t="s">
        <v>19</v>
      </c>
      <c r="F513" s="227" t="s">
        <v>202</v>
      </c>
      <c r="G513" s="224"/>
      <c r="H513" s="228">
        <v>30.100000000000001</v>
      </c>
      <c r="I513" s="229"/>
      <c r="J513" s="224"/>
      <c r="K513" s="224"/>
      <c r="L513" s="230"/>
      <c r="M513" s="231"/>
      <c r="N513" s="232"/>
      <c r="O513" s="232"/>
      <c r="P513" s="232"/>
      <c r="Q513" s="232"/>
      <c r="R513" s="232"/>
      <c r="S513" s="232"/>
      <c r="T513" s="23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4" t="s">
        <v>145</v>
      </c>
      <c r="AU513" s="234" t="s">
        <v>82</v>
      </c>
      <c r="AV513" s="13" t="s">
        <v>82</v>
      </c>
      <c r="AW513" s="13" t="s">
        <v>33</v>
      </c>
      <c r="AX513" s="13" t="s">
        <v>72</v>
      </c>
      <c r="AY513" s="234" t="s">
        <v>133</v>
      </c>
    </row>
    <row r="514" s="13" customFormat="1">
      <c r="A514" s="13"/>
      <c r="B514" s="223"/>
      <c r="C514" s="224"/>
      <c r="D514" s="225" t="s">
        <v>145</v>
      </c>
      <c r="E514" s="226" t="s">
        <v>19</v>
      </c>
      <c r="F514" s="227" t="s">
        <v>203</v>
      </c>
      <c r="G514" s="224"/>
      <c r="H514" s="228">
        <v>33.060000000000002</v>
      </c>
      <c r="I514" s="229"/>
      <c r="J514" s="224"/>
      <c r="K514" s="224"/>
      <c r="L514" s="230"/>
      <c r="M514" s="231"/>
      <c r="N514" s="232"/>
      <c r="O514" s="232"/>
      <c r="P514" s="232"/>
      <c r="Q514" s="232"/>
      <c r="R514" s="232"/>
      <c r="S514" s="232"/>
      <c r="T514" s="23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4" t="s">
        <v>145</v>
      </c>
      <c r="AU514" s="234" t="s">
        <v>82</v>
      </c>
      <c r="AV514" s="13" t="s">
        <v>82</v>
      </c>
      <c r="AW514" s="13" t="s">
        <v>33</v>
      </c>
      <c r="AX514" s="13" t="s">
        <v>72</v>
      </c>
      <c r="AY514" s="234" t="s">
        <v>133</v>
      </c>
    </row>
    <row r="515" s="13" customFormat="1">
      <c r="A515" s="13"/>
      <c r="B515" s="223"/>
      <c r="C515" s="224"/>
      <c r="D515" s="225" t="s">
        <v>145</v>
      </c>
      <c r="E515" s="226" t="s">
        <v>19</v>
      </c>
      <c r="F515" s="227" t="s">
        <v>204</v>
      </c>
      <c r="G515" s="224"/>
      <c r="H515" s="228">
        <v>42.450000000000003</v>
      </c>
      <c r="I515" s="229"/>
      <c r="J515" s="224"/>
      <c r="K515" s="224"/>
      <c r="L515" s="230"/>
      <c r="M515" s="231"/>
      <c r="N515" s="232"/>
      <c r="O515" s="232"/>
      <c r="P515" s="232"/>
      <c r="Q515" s="232"/>
      <c r="R515" s="232"/>
      <c r="S515" s="232"/>
      <c r="T515" s="23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4" t="s">
        <v>145</v>
      </c>
      <c r="AU515" s="234" t="s">
        <v>82</v>
      </c>
      <c r="AV515" s="13" t="s">
        <v>82</v>
      </c>
      <c r="AW515" s="13" t="s">
        <v>33</v>
      </c>
      <c r="AX515" s="13" t="s">
        <v>72</v>
      </c>
      <c r="AY515" s="234" t="s">
        <v>133</v>
      </c>
    </row>
    <row r="516" s="13" customFormat="1">
      <c r="A516" s="13"/>
      <c r="B516" s="223"/>
      <c r="C516" s="224"/>
      <c r="D516" s="225" t="s">
        <v>145</v>
      </c>
      <c r="E516" s="226" t="s">
        <v>19</v>
      </c>
      <c r="F516" s="227" t="s">
        <v>205</v>
      </c>
      <c r="G516" s="224"/>
      <c r="H516" s="228">
        <v>22.899999999999999</v>
      </c>
      <c r="I516" s="229"/>
      <c r="J516" s="224"/>
      <c r="K516" s="224"/>
      <c r="L516" s="230"/>
      <c r="M516" s="231"/>
      <c r="N516" s="232"/>
      <c r="O516" s="232"/>
      <c r="P516" s="232"/>
      <c r="Q516" s="232"/>
      <c r="R516" s="232"/>
      <c r="S516" s="232"/>
      <c r="T516" s="23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4" t="s">
        <v>145</v>
      </c>
      <c r="AU516" s="234" t="s">
        <v>82</v>
      </c>
      <c r="AV516" s="13" t="s">
        <v>82</v>
      </c>
      <c r="AW516" s="13" t="s">
        <v>33</v>
      </c>
      <c r="AX516" s="13" t="s">
        <v>72</v>
      </c>
      <c r="AY516" s="234" t="s">
        <v>133</v>
      </c>
    </row>
    <row r="517" s="13" customFormat="1">
      <c r="A517" s="13"/>
      <c r="B517" s="223"/>
      <c r="C517" s="224"/>
      <c r="D517" s="225" t="s">
        <v>145</v>
      </c>
      <c r="E517" s="226" t="s">
        <v>19</v>
      </c>
      <c r="F517" s="227" t="s">
        <v>469</v>
      </c>
      <c r="G517" s="224"/>
      <c r="H517" s="228">
        <v>6.2000000000000002</v>
      </c>
      <c r="I517" s="229"/>
      <c r="J517" s="224"/>
      <c r="K517" s="224"/>
      <c r="L517" s="230"/>
      <c r="M517" s="231"/>
      <c r="N517" s="232"/>
      <c r="O517" s="232"/>
      <c r="P517" s="232"/>
      <c r="Q517" s="232"/>
      <c r="R517" s="232"/>
      <c r="S517" s="232"/>
      <c r="T517" s="23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4" t="s">
        <v>145</v>
      </c>
      <c r="AU517" s="234" t="s">
        <v>82</v>
      </c>
      <c r="AV517" s="13" t="s">
        <v>82</v>
      </c>
      <c r="AW517" s="13" t="s">
        <v>33</v>
      </c>
      <c r="AX517" s="13" t="s">
        <v>72</v>
      </c>
      <c r="AY517" s="234" t="s">
        <v>133</v>
      </c>
    </row>
    <row r="518" s="13" customFormat="1">
      <c r="A518" s="13"/>
      <c r="B518" s="223"/>
      <c r="C518" s="224"/>
      <c r="D518" s="225" t="s">
        <v>145</v>
      </c>
      <c r="E518" s="226" t="s">
        <v>19</v>
      </c>
      <c r="F518" s="227" t="s">
        <v>470</v>
      </c>
      <c r="G518" s="224"/>
      <c r="H518" s="228">
        <v>5.2800000000000002</v>
      </c>
      <c r="I518" s="229"/>
      <c r="J518" s="224"/>
      <c r="K518" s="224"/>
      <c r="L518" s="230"/>
      <c r="M518" s="231"/>
      <c r="N518" s="232"/>
      <c r="O518" s="232"/>
      <c r="P518" s="232"/>
      <c r="Q518" s="232"/>
      <c r="R518" s="232"/>
      <c r="S518" s="232"/>
      <c r="T518" s="23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4" t="s">
        <v>145</v>
      </c>
      <c r="AU518" s="234" t="s">
        <v>82</v>
      </c>
      <c r="AV518" s="13" t="s">
        <v>82</v>
      </c>
      <c r="AW518" s="13" t="s">
        <v>33</v>
      </c>
      <c r="AX518" s="13" t="s">
        <v>72</v>
      </c>
      <c r="AY518" s="234" t="s">
        <v>133</v>
      </c>
    </row>
    <row r="519" s="15" customFormat="1">
      <c r="A519" s="15"/>
      <c r="B519" s="246"/>
      <c r="C519" s="247"/>
      <c r="D519" s="225" t="s">
        <v>145</v>
      </c>
      <c r="E519" s="248" t="s">
        <v>19</v>
      </c>
      <c r="F519" s="249" t="s">
        <v>206</v>
      </c>
      <c r="G519" s="247"/>
      <c r="H519" s="250">
        <v>139.99000000000001</v>
      </c>
      <c r="I519" s="251"/>
      <c r="J519" s="247"/>
      <c r="K519" s="247"/>
      <c r="L519" s="252"/>
      <c r="M519" s="253"/>
      <c r="N519" s="254"/>
      <c r="O519" s="254"/>
      <c r="P519" s="254"/>
      <c r="Q519" s="254"/>
      <c r="R519" s="254"/>
      <c r="S519" s="254"/>
      <c r="T519" s="25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56" t="s">
        <v>145</v>
      </c>
      <c r="AU519" s="256" t="s">
        <v>82</v>
      </c>
      <c r="AV519" s="15" t="s">
        <v>157</v>
      </c>
      <c r="AW519" s="15" t="s">
        <v>33</v>
      </c>
      <c r="AX519" s="15" t="s">
        <v>72</v>
      </c>
      <c r="AY519" s="256" t="s">
        <v>133</v>
      </c>
    </row>
    <row r="520" s="13" customFormat="1">
      <c r="A520" s="13"/>
      <c r="B520" s="223"/>
      <c r="C520" s="224"/>
      <c r="D520" s="225" t="s">
        <v>145</v>
      </c>
      <c r="E520" s="226" t="s">
        <v>19</v>
      </c>
      <c r="F520" s="227" t="s">
        <v>207</v>
      </c>
      <c r="G520" s="224"/>
      <c r="H520" s="228">
        <v>25.469999999999999</v>
      </c>
      <c r="I520" s="229"/>
      <c r="J520" s="224"/>
      <c r="K520" s="224"/>
      <c r="L520" s="230"/>
      <c r="M520" s="231"/>
      <c r="N520" s="232"/>
      <c r="O520" s="232"/>
      <c r="P520" s="232"/>
      <c r="Q520" s="232"/>
      <c r="R520" s="232"/>
      <c r="S520" s="232"/>
      <c r="T520" s="23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4" t="s">
        <v>145</v>
      </c>
      <c r="AU520" s="234" t="s">
        <v>82</v>
      </c>
      <c r="AV520" s="13" t="s">
        <v>82</v>
      </c>
      <c r="AW520" s="13" t="s">
        <v>33</v>
      </c>
      <c r="AX520" s="13" t="s">
        <v>72</v>
      </c>
      <c r="AY520" s="234" t="s">
        <v>133</v>
      </c>
    </row>
    <row r="521" s="13" customFormat="1">
      <c r="A521" s="13"/>
      <c r="B521" s="223"/>
      <c r="C521" s="224"/>
      <c r="D521" s="225" t="s">
        <v>145</v>
      </c>
      <c r="E521" s="226" t="s">
        <v>19</v>
      </c>
      <c r="F521" s="227" t="s">
        <v>208</v>
      </c>
      <c r="G521" s="224"/>
      <c r="H521" s="228">
        <v>19.120000000000001</v>
      </c>
      <c r="I521" s="229"/>
      <c r="J521" s="224"/>
      <c r="K521" s="224"/>
      <c r="L521" s="230"/>
      <c r="M521" s="231"/>
      <c r="N521" s="232"/>
      <c r="O521" s="232"/>
      <c r="P521" s="232"/>
      <c r="Q521" s="232"/>
      <c r="R521" s="232"/>
      <c r="S521" s="232"/>
      <c r="T521" s="23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4" t="s">
        <v>145</v>
      </c>
      <c r="AU521" s="234" t="s">
        <v>82</v>
      </c>
      <c r="AV521" s="13" t="s">
        <v>82</v>
      </c>
      <c r="AW521" s="13" t="s">
        <v>33</v>
      </c>
      <c r="AX521" s="13" t="s">
        <v>72</v>
      </c>
      <c r="AY521" s="234" t="s">
        <v>133</v>
      </c>
    </row>
    <row r="522" s="13" customFormat="1">
      <c r="A522" s="13"/>
      <c r="B522" s="223"/>
      <c r="C522" s="224"/>
      <c r="D522" s="225" t="s">
        <v>145</v>
      </c>
      <c r="E522" s="226" t="s">
        <v>19</v>
      </c>
      <c r="F522" s="227" t="s">
        <v>209</v>
      </c>
      <c r="G522" s="224"/>
      <c r="H522" s="228">
        <v>15.92</v>
      </c>
      <c r="I522" s="229"/>
      <c r="J522" s="224"/>
      <c r="K522" s="224"/>
      <c r="L522" s="230"/>
      <c r="M522" s="231"/>
      <c r="N522" s="232"/>
      <c r="O522" s="232"/>
      <c r="P522" s="232"/>
      <c r="Q522" s="232"/>
      <c r="R522" s="232"/>
      <c r="S522" s="232"/>
      <c r="T522" s="23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4" t="s">
        <v>145</v>
      </c>
      <c r="AU522" s="234" t="s">
        <v>82</v>
      </c>
      <c r="AV522" s="13" t="s">
        <v>82</v>
      </c>
      <c r="AW522" s="13" t="s">
        <v>33</v>
      </c>
      <c r="AX522" s="13" t="s">
        <v>72</v>
      </c>
      <c r="AY522" s="234" t="s">
        <v>133</v>
      </c>
    </row>
    <row r="523" s="13" customFormat="1">
      <c r="A523" s="13"/>
      <c r="B523" s="223"/>
      <c r="C523" s="224"/>
      <c r="D523" s="225" t="s">
        <v>145</v>
      </c>
      <c r="E523" s="226" t="s">
        <v>19</v>
      </c>
      <c r="F523" s="227" t="s">
        <v>210</v>
      </c>
      <c r="G523" s="224"/>
      <c r="H523" s="228">
        <v>19.5</v>
      </c>
      <c r="I523" s="229"/>
      <c r="J523" s="224"/>
      <c r="K523" s="224"/>
      <c r="L523" s="230"/>
      <c r="M523" s="231"/>
      <c r="N523" s="232"/>
      <c r="O523" s="232"/>
      <c r="P523" s="232"/>
      <c r="Q523" s="232"/>
      <c r="R523" s="232"/>
      <c r="S523" s="232"/>
      <c r="T523" s="23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4" t="s">
        <v>145</v>
      </c>
      <c r="AU523" s="234" t="s">
        <v>82</v>
      </c>
      <c r="AV523" s="13" t="s">
        <v>82</v>
      </c>
      <c r="AW523" s="13" t="s">
        <v>33</v>
      </c>
      <c r="AX523" s="13" t="s">
        <v>72</v>
      </c>
      <c r="AY523" s="234" t="s">
        <v>133</v>
      </c>
    </row>
    <row r="524" s="15" customFormat="1">
      <c r="A524" s="15"/>
      <c r="B524" s="246"/>
      <c r="C524" s="247"/>
      <c r="D524" s="225" t="s">
        <v>145</v>
      </c>
      <c r="E524" s="248" t="s">
        <v>19</v>
      </c>
      <c r="F524" s="249" t="s">
        <v>211</v>
      </c>
      <c r="G524" s="247"/>
      <c r="H524" s="250">
        <v>80.010000000000005</v>
      </c>
      <c r="I524" s="251"/>
      <c r="J524" s="247"/>
      <c r="K524" s="247"/>
      <c r="L524" s="252"/>
      <c r="M524" s="253"/>
      <c r="N524" s="254"/>
      <c r="O524" s="254"/>
      <c r="P524" s="254"/>
      <c r="Q524" s="254"/>
      <c r="R524" s="254"/>
      <c r="S524" s="254"/>
      <c r="T524" s="25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56" t="s">
        <v>145</v>
      </c>
      <c r="AU524" s="256" t="s">
        <v>82</v>
      </c>
      <c r="AV524" s="15" t="s">
        <v>157</v>
      </c>
      <c r="AW524" s="15" t="s">
        <v>33</v>
      </c>
      <c r="AX524" s="15" t="s">
        <v>72</v>
      </c>
      <c r="AY524" s="256" t="s">
        <v>133</v>
      </c>
    </row>
    <row r="525" s="14" customFormat="1">
      <c r="A525" s="14"/>
      <c r="B525" s="235"/>
      <c r="C525" s="236"/>
      <c r="D525" s="225" t="s">
        <v>145</v>
      </c>
      <c r="E525" s="237" t="s">
        <v>19</v>
      </c>
      <c r="F525" s="238" t="s">
        <v>150</v>
      </c>
      <c r="G525" s="236"/>
      <c r="H525" s="239">
        <v>220</v>
      </c>
      <c r="I525" s="240"/>
      <c r="J525" s="236"/>
      <c r="K525" s="236"/>
      <c r="L525" s="241"/>
      <c r="M525" s="242"/>
      <c r="N525" s="243"/>
      <c r="O525" s="243"/>
      <c r="P525" s="243"/>
      <c r="Q525" s="243"/>
      <c r="R525" s="243"/>
      <c r="S525" s="243"/>
      <c r="T525" s="24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5" t="s">
        <v>145</v>
      </c>
      <c r="AU525" s="245" t="s">
        <v>82</v>
      </c>
      <c r="AV525" s="14" t="s">
        <v>141</v>
      </c>
      <c r="AW525" s="14" t="s">
        <v>33</v>
      </c>
      <c r="AX525" s="14" t="s">
        <v>80</v>
      </c>
      <c r="AY525" s="245" t="s">
        <v>133</v>
      </c>
    </row>
    <row r="526" s="2" customFormat="1" ht="16.5" customHeight="1">
      <c r="A526" s="39"/>
      <c r="B526" s="40"/>
      <c r="C526" s="205" t="s">
        <v>678</v>
      </c>
      <c r="D526" s="205" t="s">
        <v>136</v>
      </c>
      <c r="E526" s="206" t="s">
        <v>679</v>
      </c>
      <c r="F526" s="207" t="s">
        <v>680</v>
      </c>
      <c r="G526" s="208" t="s">
        <v>139</v>
      </c>
      <c r="H526" s="209">
        <v>222.191</v>
      </c>
      <c r="I526" s="210"/>
      <c r="J526" s="211">
        <f>ROUND(I526*H526,2)</f>
        <v>0</v>
      </c>
      <c r="K526" s="207" t="s">
        <v>140</v>
      </c>
      <c r="L526" s="45"/>
      <c r="M526" s="212" t="s">
        <v>19</v>
      </c>
      <c r="N526" s="213" t="s">
        <v>43</v>
      </c>
      <c r="O526" s="85"/>
      <c r="P526" s="214">
        <f>O526*H526</f>
        <v>0</v>
      </c>
      <c r="Q526" s="214">
        <v>0</v>
      </c>
      <c r="R526" s="214">
        <f>Q526*H526</f>
        <v>0</v>
      </c>
      <c r="S526" s="214">
        <v>0.00012999999999999999</v>
      </c>
      <c r="T526" s="215">
        <f>S526*H526</f>
        <v>0.028884829999999997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16" t="s">
        <v>153</v>
      </c>
      <c r="AT526" s="216" t="s">
        <v>136</v>
      </c>
      <c r="AU526" s="216" t="s">
        <v>82</v>
      </c>
      <c r="AY526" s="18" t="s">
        <v>133</v>
      </c>
      <c r="BE526" s="217">
        <f>IF(N526="základní",J526,0)</f>
        <v>0</v>
      </c>
      <c r="BF526" s="217">
        <f>IF(N526="snížená",J526,0)</f>
        <v>0</v>
      </c>
      <c r="BG526" s="217">
        <f>IF(N526="zákl. přenesená",J526,0)</f>
        <v>0</v>
      </c>
      <c r="BH526" s="217">
        <f>IF(N526="sníž. přenesená",J526,0)</f>
        <v>0</v>
      </c>
      <c r="BI526" s="217">
        <f>IF(N526="nulová",J526,0)</f>
        <v>0</v>
      </c>
      <c r="BJ526" s="18" t="s">
        <v>80</v>
      </c>
      <c r="BK526" s="217">
        <f>ROUND(I526*H526,2)</f>
        <v>0</v>
      </c>
      <c r="BL526" s="18" t="s">
        <v>153</v>
      </c>
      <c r="BM526" s="216" t="s">
        <v>681</v>
      </c>
    </row>
    <row r="527" s="2" customFormat="1">
      <c r="A527" s="39"/>
      <c r="B527" s="40"/>
      <c r="C527" s="41"/>
      <c r="D527" s="218" t="s">
        <v>143</v>
      </c>
      <c r="E527" s="41"/>
      <c r="F527" s="219" t="s">
        <v>682</v>
      </c>
      <c r="G527" s="41"/>
      <c r="H527" s="41"/>
      <c r="I527" s="220"/>
      <c r="J527" s="41"/>
      <c r="K527" s="41"/>
      <c r="L527" s="45"/>
      <c r="M527" s="221"/>
      <c r="N527" s="222"/>
      <c r="O527" s="85"/>
      <c r="P527" s="85"/>
      <c r="Q527" s="85"/>
      <c r="R527" s="85"/>
      <c r="S527" s="85"/>
      <c r="T527" s="86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143</v>
      </c>
      <c r="AU527" s="18" t="s">
        <v>82</v>
      </c>
    </row>
    <row r="528" s="13" customFormat="1">
      <c r="A528" s="13"/>
      <c r="B528" s="223"/>
      <c r="C528" s="224"/>
      <c r="D528" s="225" t="s">
        <v>145</v>
      </c>
      <c r="E528" s="226" t="s">
        <v>19</v>
      </c>
      <c r="F528" s="227" t="s">
        <v>198</v>
      </c>
      <c r="G528" s="224"/>
      <c r="H528" s="228">
        <v>195.55000000000001</v>
      </c>
      <c r="I528" s="229"/>
      <c r="J528" s="224"/>
      <c r="K528" s="224"/>
      <c r="L528" s="230"/>
      <c r="M528" s="231"/>
      <c r="N528" s="232"/>
      <c r="O528" s="232"/>
      <c r="P528" s="232"/>
      <c r="Q528" s="232"/>
      <c r="R528" s="232"/>
      <c r="S528" s="232"/>
      <c r="T528" s="23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4" t="s">
        <v>145</v>
      </c>
      <c r="AU528" s="234" t="s">
        <v>82</v>
      </c>
      <c r="AV528" s="13" t="s">
        <v>82</v>
      </c>
      <c r="AW528" s="13" t="s">
        <v>33</v>
      </c>
      <c r="AX528" s="13" t="s">
        <v>72</v>
      </c>
      <c r="AY528" s="234" t="s">
        <v>133</v>
      </c>
    </row>
    <row r="529" s="13" customFormat="1">
      <c r="A529" s="13"/>
      <c r="B529" s="223"/>
      <c r="C529" s="224"/>
      <c r="D529" s="225" t="s">
        <v>145</v>
      </c>
      <c r="E529" s="226" t="s">
        <v>19</v>
      </c>
      <c r="F529" s="227" t="s">
        <v>199</v>
      </c>
      <c r="G529" s="224"/>
      <c r="H529" s="228">
        <v>15.34</v>
      </c>
      <c r="I529" s="229"/>
      <c r="J529" s="224"/>
      <c r="K529" s="224"/>
      <c r="L529" s="230"/>
      <c r="M529" s="231"/>
      <c r="N529" s="232"/>
      <c r="O529" s="232"/>
      <c r="P529" s="232"/>
      <c r="Q529" s="232"/>
      <c r="R529" s="232"/>
      <c r="S529" s="232"/>
      <c r="T529" s="23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4" t="s">
        <v>145</v>
      </c>
      <c r="AU529" s="234" t="s">
        <v>82</v>
      </c>
      <c r="AV529" s="13" t="s">
        <v>82</v>
      </c>
      <c r="AW529" s="13" t="s">
        <v>33</v>
      </c>
      <c r="AX529" s="13" t="s">
        <v>72</v>
      </c>
      <c r="AY529" s="234" t="s">
        <v>133</v>
      </c>
    </row>
    <row r="530" s="13" customFormat="1">
      <c r="A530" s="13"/>
      <c r="B530" s="223"/>
      <c r="C530" s="224"/>
      <c r="D530" s="225" t="s">
        <v>145</v>
      </c>
      <c r="E530" s="226" t="s">
        <v>19</v>
      </c>
      <c r="F530" s="227" t="s">
        <v>200</v>
      </c>
      <c r="G530" s="224"/>
      <c r="H530" s="228">
        <v>0.71999999999999997</v>
      </c>
      <c r="I530" s="229"/>
      <c r="J530" s="224"/>
      <c r="K530" s="224"/>
      <c r="L530" s="230"/>
      <c r="M530" s="231"/>
      <c r="N530" s="232"/>
      <c r="O530" s="232"/>
      <c r="P530" s="232"/>
      <c r="Q530" s="232"/>
      <c r="R530" s="232"/>
      <c r="S530" s="232"/>
      <c r="T530" s="23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4" t="s">
        <v>145</v>
      </c>
      <c r="AU530" s="234" t="s">
        <v>82</v>
      </c>
      <c r="AV530" s="13" t="s">
        <v>82</v>
      </c>
      <c r="AW530" s="13" t="s">
        <v>33</v>
      </c>
      <c r="AX530" s="13" t="s">
        <v>72</v>
      </c>
      <c r="AY530" s="234" t="s">
        <v>133</v>
      </c>
    </row>
    <row r="531" s="14" customFormat="1">
      <c r="A531" s="14"/>
      <c r="B531" s="235"/>
      <c r="C531" s="236"/>
      <c r="D531" s="225" t="s">
        <v>145</v>
      </c>
      <c r="E531" s="237" t="s">
        <v>19</v>
      </c>
      <c r="F531" s="238" t="s">
        <v>150</v>
      </c>
      <c r="G531" s="236"/>
      <c r="H531" s="239">
        <v>211.61000000000001</v>
      </c>
      <c r="I531" s="240"/>
      <c r="J531" s="236"/>
      <c r="K531" s="236"/>
      <c r="L531" s="241"/>
      <c r="M531" s="242"/>
      <c r="N531" s="243"/>
      <c r="O531" s="243"/>
      <c r="P531" s="243"/>
      <c r="Q531" s="243"/>
      <c r="R531" s="243"/>
      <c r="S531" s="243"/>
      <c r="T531" s="24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5" t="s">
        <v>145</v>
      </c>
      <c r="AU531" s="245" t="s">
        <v>82</v>
      </c>
      <c r="AV531" s="14" t="s">
        <v>141</v>
      </c>
      <c r="AW531" s="14" t="s">
        <v>33</v>
      </c>
      <c r="AX531" s="14" t="s">
        <v>80</v>
      </c>
      <c r="AY531" s="245" t="s">
        <v>133</v>
      </c>
    </row>
    <row r="532" s="13" customFormat="1">
      <c r="A532" s="13"/>
      <c r="B532" s="223"/>
      <c r="C532" s="224"/>
      <c r="D532" s="225" t="s">
        <v>145</v>
      </c>
      <c r="E532" s="224"/>
      <c r="F532" s="227" t="s">
        <v>251</v>
      </c>
      <c r="G532" s="224"/>
      <c r="H532" s="228">
        <v>222.191</v>
      </c>
      <c r="I532" s="229"/>
      <c r="J532" s="224"/>
      <c r="K532" s="224"/>
      <c r="L532" s="230"/>
      <c r="M532" s="231"/>
      <c r="N532" s="232"/>
      <c r="O532" s="232"/>
      <c r="P532" s="232"/>
      <c r="Q532" s="232"/>
      <c r="R532" s="232"/>
      <c r="S532" s="232"/>
      <c r="T532" s="23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4" t="s">
        <v>145</v>
      </c>
      <c r="AU532" s="234" t="s">
        <v>82</v>
      </c>
      <c r="AV532" s="13" t="s">
        <v>82</v>
      </c>
      <c r="AW532" s="13" t="s">
        <v>4</v>
      </c>
      <c r="AX532" s="13" t="s">
        <v>80</v>
      </c>
      <c r="AY532" s="234" t="s">
        <v>133</v>
      </c>
    </row>
    <row r="533" s="2" customFormat="1" ht="16.5" customHeight="1">
      <c r="A533" s="39"/>
      <c r="B533" s="40"/>
      <c r="C533" s="205" t="s">
        <v>683</v>
      </c>
      <c r="D533" s="205" t="s">
        <v>136</v>
      </c>
      <c r="E533" s="206" t="s">
        <v>684</v>
      </c>
      <c r="F533" s="207" t="s">
        <v>685</v>
      </c>
      <c r="G533" s="208" t="s">
        <v>139</v>
      </c>
      <c r="H533" s="209">
        <v>218.946</v>
      </c>
      <c r="I533" s="210"/>
      <c r="J533" s="211">
        <f>ROUND(I533*H533,2)</f>
        <v>0</v>
      </c>
      <c r="K533" s="207" t="s">
        <v>140</v>
      </c>
      <c r="L533" s="45"/>
      <c r="M533" s="212" t="s">
        <v>19</v>
      </c>
      <c r="N533" s="213" t="s">
        <v>43</v>
      </c>
      <c r="O533" s="85"/>
      <c r="P533" s="214">
        <f>O533*H533</f>
        <v>0</v>
      </c>
      <c r="Q533" s="214">
        <v>0</v>
      </c>
      <c r="R533" s="214">
        <f>Q533*H533</f>
        <v>0</v>
      </c>
      <c r="S533" s="214">
        <v>0.00012999999999999999</v>
      </c>
      <c r="T533" s="215">
        <f>S533*H533</f>
        <v>0.028462979999999999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16" t="s">
        <v>153</v>
      </c>
      <c r="AT533" s="216" t="s">
        <v>136</v>
      </c>
      <c r="AU533" s="216" t="s">
        <v>82</v>
      </c>
      <c r="AY533" s="18" t="s">
        <v>133</v>
      </c>
      <c r="BE533" s="217">
        <f>IF(N533="základní",J533,0)</f>
        <v>0</v>
      </c>
      <c r="BF533" s="217">
        <f>IF(N533="snížená",J533,0)</f>
        <v>0</v>
      </c>
      <c r="BG533" s="217">
        <f>IF(N533="zákl. přenesená",J533,0)</f>
        <v>0</v>
      </c>
      <c r="BH533" s="217">
        <f>IF(N533="sníž. přenesená",J533,0)</f>
        <v>0</v>
      </c>
      <c r="BI533" s="217">
        <f>IF(N533="nulová",J533,0)</f>
        <v>0</v>
      </c>
      <c r="BJ533" s="18" t="s">
        <v>80</v>
      </c>
      <c r="BK533" s="217">
        <f>ROUND(I533*H533,2)</f>
        <v>0</v>
      </c>
      <c r="BL533" s="18" t="s">
        <v>153</v>
      </c>
      <c r="BM533" s="216" t="s">
        <v>686</v>
      </c>
    </row>
    <row r="534" s="2" customFormat="1">
      <c r="A534" s="39"/>
      <c r="B534" s="40"/>
      <c r="C534" s="41"/>
      <c r="D534" s="218" t="s">
        <v>143</v>
      </c>
      <c r="E534" s="41"/>
      <c r="F534" s="219" t="s">
        <v>687</v>
      </c>
      <c r="G534" s="41"/>
      <c r="H534" s="41"/>
      <c r="I534" s="220"/>
      <c r="J534" s="41"/>
      <c r="K534" s="41"/>
      <c r="L534" s="45"/>
      <c r="M534" s="221"/>
      <c r="N534" s="222"/>
      <c r="O534" s="85"/>
      <c r="P534" s="85"/>
      <c r="Q534" s="85"/>
      <c r="R534" s="85"/>
      <c r="S534" s="85"/>
      <c r="T534" s="86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143</v>
      </c>
      <c r="AU534" s="18" t="s">
        <v>82</v>
      </c>
    </row>
    <row r="535" s="13" customFormat="1">
      <c r="A535" s="13"/>
      <c r="B535" s="223"/>
      <c r="C535" s="224"/>
      <c r="D535" s="225" t="s">
        <v>145</v>
      </c>
      <c r="E535" s="226" t="s">
        <v>19</v>
      </c>
      <c r="F535" s="227" t="s">
        <v>202</v>
      </c>
      <c r="G535" s="224"/>
      <c r="H535" s="228">
        <v>30.100000000000001</v>
      </c>
      <c r="I535" s="229"/>
      <c r="J535" s="224"/>
      <c r="K535" s="224"/>
      <c r="L535" s="230"/>
      <c r="M535" s="231"/>
      <c r="N535" s="232"/>
      <c r="O535" s="232"/>
      <c r="P535" s="232"/>
      <c r="Q535" s="232"/>
      <c r="R535" s="232"/>
      <c r="S535" s="232"/>
      <c r="T535" s="23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4" t="s">
        <v>145</v>
      </c>
      <c r="AU535" s="234" t="s">
        <v>82</v>
      </c>
      <c r="AV535" s="13" t="s">
        <v>82</v>
      </c>
      <c r="AW535" s="13" t="s">
        <v>33</v>
      </c>
      <c r="AX535" s="13" t="s">
        <v>72</v>
      </c>
      <c r="AY535" s="234" t="s">
        <v>133</v>
      </c>
    </row>
    <row r="536" s="13" customFormat="1">
      <c r="A536" s="13"/>
      <c r="B536" s="223"/>
      <c r="C536" s="224"/>
      <c r="D536" s="225" t="s">
        <v>145</v>
      </c>
      <c r="E536" s="226" t="s">
        <v>19</v>
      </c>
      <c r="F536" s="227" t="s">
        <v>203</v>
      </c>
      <c r="G536" s="224"/>
      <c r="H536" s="228">
        <v>33.060000000000002</v>
      </c>
      <c r="I536" s="229"/>
      <c r="J536" s="224"/>
      <c r="K536" s="224"/>
      <c r="L536" s="230"/>
      <c r="M536" s="231"/>
      <c r="N536" s="232"/>
      <c r="O536" s="232"/>
      <c r="P536" s="232"/>
      <c r="Q536" s="232"/>
      <c r="R536" s="232"/>
      <c r="S536" s="232"/>
      <c r="T536" s="23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4" t="s">
        <v>145</v>
      </c>
      <c r="AU536" s="234" t="s">
        <v>82</v>
      </c>
      <c r="AV536" s="13" t="s">
        <v>82</v>
      </c>
      <c r="AW536" s="13" t="s">
        <v>33</v>
      </c>
      <c r="AX536" s="13" t="s">
        <v>72</v>
      </c>
      <c r="AY536" s="234" t="s">
        <v>133</v>
      </c>
    </row>
    <row r="537" s="13" customFormat="1">
      <c r="A537" s="13"/>
      <c r="B537" s="223"/>
      <c r="C537" s="224"/>
      <c r="D537" s="225" t="s">
        <v>145</v>
      </c>
      <c r="E537" s="226" t="s">
        <v>19</v>
      </c>
      <c r="F537" s="227" t="s">
        <v>204</v>
      </c>
      <c r="G537" s="224"/>
      <c r="H537" s="228">
        <v>42.450000000000003</v>
      </c>
      <c r="I537" s="229"/>
      <c r="J537" s="224"/>
      <c r="K537" s="224"/>
      <c r="L537" s="230"/>
      <c r="M537" s="231"/>
      <c r="N537" s="232"/>
      <c r="O537" s="232"/>
      <c r="P537" s="232"/>
      <c r="Q537" s="232"/>
      <c r="R537" s="232"/>
      <c r="S537" s="232"/>
      <c r="T537" s="23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4" t="s">
        <v>145</v>
      </c>
      <c r="AU537" s="234" t="s">
        <v>82</v>
      </c>
      <c r="AV537" s="13" t="s">
        <v>82</v>
      </c>
      <c r="AW537" s="13" t="s">
        <v>33</v>
      </c>
      <c r="AX537" s="13" t="s">
        <v>72</v>
      </c>
      <c r="AY537" s="234" t="s">
        <v>133</v>
      </c>
    </row>
    <row r="538" s="13" customFormat="1">
      <c r="A538" s="13"/>
      <c r="B538" s="223"/>
      <c r="C538" s="224"/>
      <c r="D538" s="225" t="s">
        <v>145</v>
      </c>
      <c r="E538" s="226" t="s">
        <v>19</v>
      </c>
      <c r="F538" s="227" t="s">
        <v>205</v>
      </c>
      <c r="G538" s="224"/>
      <c r="H538" s="228">
        <v>22.899999999999999</v>
      </c>
      <c r="I538" s="229"/>
      <c r="J538" s="224"/>
      <c r="K538" s="224"/>
      <c r="L538" s="230"/>
      <c r="M538" s="231"/>
      <c r="N538" s="232"/>
      <c r="O538" s="232"/>
      <c r="P538" s="232"/>
      <c r="Q538" s="232"/>
      <c r="R538" s="232"/>
      <c r="S538" s="232"/>
      <c r="T538" s="23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4" t="s">
        <v>145</v>
      </c>
      <c r="AU538" s="234" t="s">
        <v>82</v>
      </c>
      <c r="AV538" s="13" t="s">
        <v>82</v>
      </c>
      <c r="AW538" s="13" t="s">
        <v>33</v>
      </c>
      <c r="AX538" s="13" t="s">
        <v>72</v>
      </c>
      <c r="AY538" s="234" t="s">
        <v>133</v>
      </c>
    </row>
    <row r="539" s="15" customFormat="1">
      <c r="A539" s="15"/>
      <c r="B539" s="246"/>
      <c r="C539" s="247"/>
      <c r="D539" s="225" t="s">
        <v>145</v>
      </c>
      <c r="E539" s="248" t="s">
        <v>19</v>
      </c>
      <c r="F539" s="249" t="s">
        <v>206</v>
      </c>
      <c r="G539" s="247"/>
      <c r="H539" s="250">
        <v>128.51000000000002</v>
      </c>
      <c r="I539" s="251"/>
      <c r="J539" s="247"/>
      <c r="K539" s="247"/>
      <c r="L539" s="252"/>
      <c r="M539" s="253"/>
      <c r="N539" s="254"/>
      <c r="O539" s="254"/>
      <c r="P539" s="254"/>
      <c r="Q539" s="254"/>
      <c r="R539" s="254"/>
      <c r="S539" s="254"/>
      <c r="T539" s="25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56" t="s">
        <v>145</v>
      </c>
      <c r="AU539" s="256" t="s">
        <v>82</v>
      </c>
      <c r="AV539" s="15" t="s">
        <v>157</v>
      </c>
      <c r="AW539" s="15" t="s">
        <v>33</v>
      </c>
      <c r="AX539" s="15" t="s">
        <v>72</v>
      </c>
      <c r="AY539" s="256" t="s">
        <v>133</v>
      </c>
    </row>
    <row r="540" s="13" customFormat="1">
      <c r="A540" s="13"/>
      <c r="B540" s="223"/>
      <c r="C540" s="224"/>
      <c r="D540" s="225" t="s">
        <v>145</v>
      </c>
      <c r="E540" s="226" t="s">
        <v>19</v>
      </c>
      <c r="F540" s="227" t="s">
        <v>207</v>
      </c>
      <c r="G540" s="224"/>
      <c r="H540" s="228">
        <v>25.469999999999999</v>
      </c>
      <c r="I540" s="229"/>
      <c r="J540" s="224"/>
      <c r="K540" s="224"/>
      <c r="L540" s="230"/>
      <c r="M540" s="231"/>
      <c r="N540" s="232"/>
      <c r="O540" s="232"/>
      <c r="P540" s="232"/>
      <c r="Q540" s="232"/>
      <c r="R540" s="232"/>
      <c r="S540" s="232"/>
      <c r="T540" s="23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4" t="s">
        <v>145</v>
      </c>
      <c r="AU540" s="234" t="s">
        <v>82</v>
      </c>
      <c r="AV540" s="13" t="s">
        <v>82</v>
      </c>
      <c r="AW540" s="13" t="s">
        <v>33</v>
      </c>
      <c r="AX540" s="13" t="s">
        <v>72</v>
      </c>
      <c r="AY540" s="234" t="s">
        <v>133</v>
      </c>
    </row>
    <row r="541" s="13" customFormat="1">
      <c r="A541" s="13"/>
      <c r="B541" s="223"/>
      <c r="C541" s="224"/>
      <c r="D541" s="225" t="s">
        <v>145</v>
      </c>
      <c r="E541" s="226" t="s">
        <v>19</v>
      </c>
      <c r="F541" s="227" t="s">
        <v>208</v>
      </c>
      <c r="G541" s="224"/>
      <c r="H541" s="228">
        <v>19.120000000000001</v>
      </c>
      <c r="I541" s="229"/>
      <c r="J541" s="224"/>
      <c r="K541" s="224"/>
      <c r="L541" s="230"/>
      <c r="M541" s="231"/>
      <c r="N541" s="232"/>
      <c r="O541" s="232"/>
      <c r="P541" s="232"/>
      <c r="Q541" s="232"/>
      <c r="R541" s="232"/>
      <c r="S541" s="232"/>
      <c r="T541" s="23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4" t="s">
        <v>145</v>
      </c>
      <c r="AU541" s="234" t="s">
        <v>82</v>
      </c>
      <c r="AV541" s="13" t="s">
        <v>82</v>
      </c>
      <c r="AW541" s="13" t="s">
        <v>33</v>
      </c>
      <c r="AX541" s="13" t="s">
        <v>72</v>
      </c>
      <c r="AY541" s="234" t="s">
        <v>133</v>
      </c>
    </row>
    <row r="542" s="13" customFormat="1">
      <c r="A542" s="13"/>
      <c r="B542" s="223"/>
      <c r="C542" s="224"/>
      <c r="D542" s="225" t="s">
        <v>145</v>
      </c>
      <c r="E542" s="226" t="s">
        <v>19</v>
      </c>
      <c r="F542" s="227" t="s">
        <v>209</v>
      </c>
      <c r="G542" s="224"/>
      <c r="H542" s="228">
        <v>15.92</v>
      </c>
      <c r="I542" s="229"/>
      <c r="J542" s="224"/>
      <c r="K542" s="224"/>
      <c r="L542" s="230"/>
      <c r="M542" s="231"/>
      <c r="N542" s="232"/>
      <c r="O542" s="232"/>
      <c r="P542" s="232"/>
      <c r="Q542" s="232"/>
      <c r="R542" s="232"/>
      <c r="S542" s="232"/>
      <c r="T542" s="23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4" t="s">
        <v>145</v>
      </c>
      <c r="AU542" s="234" t="s">
        <v>82</v>
      </c>
      <c r="AV542" s="13" t="s">
        <v>82</v>
      </c>
      <c r="AW542" s="13" t="s">
        <v>33</v>
      </c>
      <c r="AX542" s="13" t="s">
        <v>72</v>
      </c>
      <c r="AY542" s="234" t="s">
        <v>133</v>
      </c>
    </row>
    <row r="543" s="13" customFormat="1">
      <c r="A543" s="13"/>
      <c r="B543" s="223"/>
      <c r="C543" s="224"/>
      <c r="D543" s="225" t="s">
        <v>145</v>
      </c>
      <c r="E543" s="226" t="s">
        <v>19</v>
      </c>
      <c r="F543" s="227" t="s">
        <v>210</v>
      </c>
      <c r="G543" s="224"/>
      <c r="H543" s="228">
        <v>19.5</v>
      </c>
      <c r="I543" s="229"/>
      <c r="J543" s="224"/>
      <c r="K543" s="224"/>
      <c r="L543" s="230"/>
      <c r="M543" s="231"/>
      <c r="N543" s="232"/>
      <c r="O543" s="232"/>
      <c r="P543" s="232"/>
      <c r="Q543" s="232"/>
      <c r="R543" s="232"/>
      <c r="S543" s="232"/>
      <c r="T543" s="23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4" t="s">
        <v>145</v>
      </c>
      <c r="AU543" s="234" t="s">
        <v>82</v>
      </c>
      <c r="AV543" s="13" t="s">
        <v>82</v>
      </c>
      <c r="AW543" s="13" t="s">
        <v>33</v>
      </c>
      <c r="AX543" s="13" t="s">
        <v>72</v>
      </c>
      <c r="AY543" s="234" t="s">
        <v>133</v>
      </c>
    </row>
    <row r="544" s="15" customFormat="1">
      <c r="A544" s="15"/>
      <c r="B544" s="246"/>
      <c r="C544" s="247"/>
      <c r="D544" s="225" t="s">
        <v>145</v>
      </c>
      <c r="E544" s="248" t="s">
        <v>19</v>
      </c>
      <c r="F544" s="249" t="s">
        <v>211</v>
      </c>
      <c r="G544" s="247"/>
      <c r="H544" s="250">
        <v>80.010000000000005</v>
      </c>
      <c r="I544" s="251"/>
      <c r="J544" s="247"/>
      <c r="K544" s="247"/>
      <c r="L544" s="252"/>
      <c r="M544" s="253"/>
      <c r="N544" s="254"/>
      <c r="O544" s="254"/>
      <c r="P544" s="254"/>
      <c r="Q544" s="254"/>
      <c r="R544" s="254"/>
      <c r="S544" s="254"/>
      <c r="T544" s="25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56" t="s">
        <v>145</v>
      </c>
      <c r="AU544" s="256" t="s">
        <v>82</v>
      </c>
      <c r="AV544" s="15" t="s">
        <v>157</v>
      </c>
      <c r="AW544" s="15" t="s">
        <v>33</v>
      </c>
      <c r="AX544" s="15" t="s">
        <v>72</v>
      </c>
      <c r="AY544" s="256" t="s">
        <v>133</v>
      </c>
    </row>
    <row r="545" s="14" customFormat="1">
      <c r="A545" s="14"/>
      <c r="B545" s="235"/>
      <c r="C545" s="236"/>
      <c r="D545" s="225" t="s">
        <v>145</v>
      </c>
      <c r="E545" s="237" t="s">
        <v>19</v>
      </c>
      <c r="F545" s="238" t="s">
        <v>150</v>
      </c>
      <c r="G545" s="236"/>
      <c r="H545" s="239">
        <v>208.52000000000001</v>
      </c>
      <c r="I545" s="240"/>
      <c r="J545" s="236"/>
      <c r="K545" s="236"/>
      <c r="L545" s="241"/>
      <c r="M545" s="242"/>
      <c r="N545" s="243"/>
      <c r="O545" s="243"/>
      <c r="P545" s="243"/>
      <c r="Q545" s="243"/>
      <c r="R545" s="243"/>
      <c r="S545" s="243"/>
      <c r="T545" s="24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5" t="s">
        <v>145</v>
      </c>
      <c r="AU545" s="245" t="s">
        <v>82</v>
      </c>
      <c r="AV545" s="14" t="s">
        <v>141</v>
      </c>
      <c r="AW545" s="14" t="s">
        <v>33</v>
      </c>
      <c r="AX545" s="14" t="s">
        <v>80</v>
      </c>
      <c r="AY545" s="245" t="s">
        <v>133</v>
      </c>
    </row>
    <row r="546" s="13" customFormat="1">
      <c r="A546" s="13"/>
      <c r="B546" s="223"/>
      <c r="C546" s="224"/>
      <c r="D546" s="225" t="s">
        <v>145</v>
      </c>
      <c r="E546" s="224"/>
      <c r="F546" s="227" t="s">
        <v>656</v>
      </c>
      <c r="G546" s="224"/>
      <c r="H546" s="228">
        <v>218.946</v>
      </c>
      <c r="I546" s="229"/>
      <c r="J546" s="224"/>
      <c r="K546" s="224"/>
      <c r="L546" s="230"/>
      <c r="M546" s="231"/>
      <c r="N546" s="232"/>
      <c r="O546" s="232"/>
      <c r="P546" s="232"/>
      <c r="Q546" s="232"/>
      <c r="R546" s="232"/>
      <c r="S546" s="232"/>
      <c r="T546" s="23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4" t="s">
        <v>145</v>
      </c>
      <c r="AU546" s="234" t="s">
        <v>82</v>
      </c>
      <c r="AV546" s="13" t="s">
        <v>82</v>
      </c>
      <c r="AW546" s="13" t="s">
        <v>4</v>
      </c>
      <c r="AX546" s="13" t="s">
        <v>80</v>
      </c>
      <c r="AY546" s="234" t="s">
        <v>133</v>
      </c>
    </row>
    <row r="547" s="12" customFormat="1" ht="25.92" customHeight="1">
      <c r="A547" s="12"/>
      <c r="B547" s="189"/>
      <c r="C547" s="190"/>
      <c r="D547" s="191" t="s">
        <v>71</v>
      </c>
      <c r="E547" s="192" t="s">
        <v>688</v>
      </c>
      <c r="F547" s="192" t="s">
        <v>689</v>
      </c>
      <c r="G547" s="190"/>
      <c r="H547" s="190"/>
      <c r="I547" s="193"/>
      <c r="J547" s="194">
        <f>BK547</f>
        <v>0</v>
      </c>
      <c r="K547" s="190"/>
      <c r="L547" s="195"/>
      <c r="M547" s="196"/>
      <c r="N547" s="197"/>
      <c r="O547" s="197"/>
      <c r="P547" s="198">
        <f>P548+P551+P554+P557+P560+P563</f>
        <v>0</v>
      </c>
      <c r="Q547" s="197"/>
      <c r="R547" s="198">
        <f>R548+R551+R554+R557+R560+R563</f>
        <v>0</v>
      </c>
      <c r="S547" s="197"/>
      <c r="T547" s="199">
        <f>T548+T551+T554+T557+T560+T563</f>
        <v>0</v>
      </c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R547" s="200" t="s">
        <v>166</v>
      </c>
      <c r="AT547" s="201" t="s">
        <v>71</v>
      </c>
      <c r="AU547" s="201" t="s">
        <v>72</v>
      </c>
      <c r="AY547" s="200" t="s">
        <v>133</v>
      </c>
      <c r="BK547" s="202">
        <f>BK548+BK551+BK554+BK557+BK560+BK563</f>
        <v>0</v>
      </c>
    </row>
    <row r="548" s="12" customFormat="1" ht="22.8" customHeight="1">
      <c r="A548" s="12"/>
      <c r="B548" s="189"/>
      <c r="C548" s="190"/>
      <c r="D548" s="191" t="s">
        <v>71</v>
      </c>
      <c r="E548" s="203" t="s">
        <v>690</v>
      </c>
      <c r="F548" s="203" t="s">
        <v>691</v>
      </c>
      <c r="G548" s="190"/>
      <c r="H548" s="190"/>
      <c r="I548" s="193"/>
      <c r="J548" s="204">
        <f>BK548</f>
        <v>0</v>
      </c>
      <c r="K548" s="190"/>
      <c r="L548" s="195"/>
      <c r="M548" s="196"/>
      <c r="N548" s="197"/>
      <c r="O548" s="197"/>
      <c r="P548" s="198">
        <f>SUM(P549:P550)</f>
        <v>0</v>
      </c>
      <c r="Q548" s="197"/>
      <c r="R548" s="198">
        <f>SUM(R549:R550)</f>
        <v>0</v>
      </c>
      <c r="S548" s="197"/>
      <c r="T548" s="199">
        <f>SUM(T549:T550)</f>
        <v>0</v>
      </c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R548" s="200" t="s">
        <v>166</v>
      </c>
      <c r="AT548" s="201" t="s">
        <v>71</v>
      </c>
      <c r="AU548" s="201" t="s">
        <v>80</v>
      </c>
      <c r="AY548" s="200" t="s">
        <v>133</v>
      </c>
      <c r="BK548" s="202">
        <f>SUM(BK549:BK550)</f>
        <v>0</v>
      </c>
    </row>
    <row r="549" s="2" customFormat="1" ht="16.5" customHeight="1">
      <c r="A549" s="39"/>
      <c r="B549" s="40"/>
      <c r="C549" s="205" t="s">
        <v>692</v>
      </c>
      <c r="D549" s="205" t="s">
        <v>136</v>
      </c>
      <c r="E549" s="206" t="s">
        <v>693</v>
      </c>
      <c r="F549" s="207" t="s">
        <v>694</v>
      </c>
      <c r="G549" s="208" t="s">
        <v>695</v>
      </c>
      <c r="H549" s="209">
        <v>1</v>
      </c>
      <c r="I549" s="210"/>
      <c r="J549" s="211">
        <f>ROUND(I549*H549,2)</f>
        <v>0</v>
      </c>
      <c r="K549" s="207" t="s">
        <v>140</v>
      </c>
      <c r="L549" s="45"/>
      <c r="M549" s="212" t="s">
        <v>19</v>
      </c>
      <c r="N549" s="213" t="s">
        <v>43</v>
      </c>
      <c r="O549" s="85"/>
      <c r="P549" s="214">
        <f>O549*H549</f>
        <v>0</v>
      </c>
      <c r="Q549" s="214">
        <v>0</v>
      </c>
      <c r="R549" s="214">
        <f>Q549*H549</f>
        <v>0</v>
      </c>
      <c r="S549" s="214">
        <v>0</v>
      </c>
      <c r="T549" s="215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16" t="s">
        <v>696</v>
      </c>
      <c r="AT549" s="216" t="s">
        <v>136</v>
      </c>
      <c r="AU549" s="216" t="s">
        <v>82</v>
      </c>
      <c r="AY549" s="18" t="s">
        <v>133</v>
      </c>
      <c r="BE549" s="217">
        <f>IF(N549="základní",J549,0)</f>
        <v>0</v>
      </c>
      <c r="BF549" s="217">
        <f>IF(N549="snížená",J549,0)</f>
        <v>0</v>
      </c>
      <c r="BG549" s="217">
        <f>IF(N549="zákl. přenesená",J549,0)</f>
        <v>0</v>
      </c>
      <c r="BH549" s="217">
        <f>IF(N549="sníž. přenesená",J549,0)</f>
        <v>0</v>
      </c>
      <c r="BI549" s="217">
        <f>IF(N549="nulová",J549,0)</f>
        <v>0</v>
      </c>
      <c r="BJ549" s="18" t="s">
        <v>80</v>
      </c>
      <c r="BK549" s="217">
        <f>ROUND(I549*H549,2)</f>
        <v>0</v>
      </c>
      <c r="BL549" s="18" t="s">
        <v>696</v>
      </c>
      <c r="BM549" s="216" t="s">
        <v>697</v>
      </c>
    </row>
    <row r="550" s="2" customFormat="1">
      <c r="A550" s="39"/>
      <c r="B550" s="40"/>
      <c r="C550" s="41"/>
      <c r="D550" s="218" t="s">
        <v>143</v>
      </c>
      <c r="E550" s="41"/>
      <c r="F550" s="219" t="s">
        <v>698</v>
      </c>
      <c r="G550" s="41"/>
      <c r="H550" s="41"/>
      <c r="I550" s="220"/>
      <c r="J550" s="41"/>
      <c r="K550" s="41"/>
      <c r="L550" s="45"/>
      <c r="M550" s="221"/>
      <c r="N550" s="222"/>
      <c r="O550" s="85"/>
      <c r="P550" s="85"/>
      <c r="Q550" s="85"/>
      <c r="R550" s="85"/>
      <c r="S550" s="85"/>
      <c r="T550" s="86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143</v>
      </c>
      <c r="AU550" s="18" t="s">
        <v>82</v>
      </c>
    </row>
    <row r="551" s="12" customFormat="1" ht="22.8" customHeight="1">
      <c r="A551" s="12"/>
      <c r="B551" s="189"/>
      <c r="C551" s="190"/>
      <c r="D551" s="191" t="s">
        <v>71</v>
      </c>
      <c r="E551" s="203" t="s">
        <v>699</v>
      </c>
      <c r="F551" s="203" t="s">
        <v>700</v>
      </c>
      <c r="G551" s="190"/>
      <c r="H551" s="190"/>
      <c r="I551" s="193"/>
      <c r="J551" s="204">
        <f>BK551</f>
        <v>0</v>
      </c>
      <c r="K551" s="190"/>
      <c r="L551" s="195"/>
      <c r="M551" s="196"/>
      <c r="N551" s="197"/>
      <c r="O551" s="197"/>
      <c r="P551" s="198">
        <f>SUM(P552:P553)</f>
        <v>0</v>
      </c>
      <c r="Q551" s="197"/>
      <c r="R551" s="198">
        <f>SUM(R552:R553)</f>
        <v>0</v>
      </c>
      <c r="S551" s="197"/>
      <c r="T551" s="199">
        <f>SUM(T552:T553)</f>
        <v>0</v>
      </c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R551" s="200" t="s">
        <v>166</v>
      </c>
      <c r="AT551" s="201" t="s">
        <v>71</v>
      </c>
      <c r="AU551" s="201" t="s">
        <v>80</v>
      </c>
      <c r="AY551" s="200" t="s">
        <v>133</v>
      </c>
      <c r="BK551" s="202">
        <f>SUM(BK552:BK553)</f>
        <v>0</v>
      </c>
    </row>
    <row r="552" s="2" customFormat="1" ht="16.5" customHeight="1">
      <c r="A552" s="39"/>
      <c r="B552" s="40"/>
      <c r="C552" s="205" t="s">
        <v>701</v>
      </c>
      <c r="D552" s="205" t="s">
        <v>136</v>
      </c>
      <c r="E552" s="206" t="s">
        <v>702</v>
      </c>
      <c r="F552" s="207" t="s">
        <v>700</v>
      </c>
      <c r="G552" s="208" t="s">
        <v>695</v>
      </c>
      <c r="H552" s="209">
        <v>1</v>
      </c>
      <c r="I552" s="210"/>
      <c r="J552" s="211">
        <f>ROUND(I552*H552,2)</f>
        <v>0</v>
      </c>
      <c r="K552" s="207" t="s">
        <v>140</v>
      </c>
      <c r="L552" s="45"/>
      <c r="M552" s="212" t="s">
        <v>19</v>
      </c>
      <c r="N552" s="213" t="s">
        <v>43</v>
      </c>
      <c r="O552" s="85"/>
      <c r="P552" s="214">
        <f>O552*H552</f>
        <v>0</v>
      </c>
      <c r="Q552" s="214">
        <v>0</v>
      </c>
      <c r="R552" s="214">
        <f>Q552*H552</f>
        <v>0</v>
      </c>
      <c r="S552" s="214">
        <v>0</v>
      </c>
      <c r="T552" s="215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16" t="s">
        <v>696</v>
      </c>
      <c r="AT552" s="216" t="s">
        <v>136</v>
      </c>
      <c r="AU552" s="216" t="s">
        <v>82</v>
      </c>
      <c r="AY552" s="18" t="s">
        <v>133</v>
      </c>
      <c r="BE552" s="217">
        <f>IF(N552="základní",J552,0)</f>
        <v>0</v>
      </c>
      <c r="BF552" s="217">
        <f>IF(N552="snížená",J552,0)</f>
        <v>0</v>
      </c>
      <c r="BG552" s="217">
        <f>IF(N552="zákl. přenesená",J552,0)</f>
        <v>0</v>
      </c>
      <c r="BH552" s="217">
        <f>IF(N552="sníž. přenesená",J552,0)</f>
        <v>0</v>
      </c>
      <c r="BI552" s="217">
        <f>IF(N552="nulová",J552,0)</f>
        <v>0</v>
      </c>
      <c r="BJ552" s="18" t="s">
        <v>80</v>
      </c>
      <c r="BK552" s="217">
        <f>ROUND(I552*H552,2)</f>
        <v>0</v>
      </c>
      <c r="BL552" s="18" t="s">
        <v>696</v>
      </c>
      <c r="BM552" s="216" t="s">
        <v>703</v>
      </c>
    </row>
    <row r="553" s="2" customFormat="1">
      <c r="A553" s="39"/>
      <c r="B553" s="40"/>
      <c r="C553" s="41"/>
      <c r="D553" s="218" t="s">
        <v>143</v>
      </c>
      <c r="E553" s="41"/>
      <c r="F553" s="219" t="s">
        <v>704</v>
      </c>
      <c r="G553" s="41"/>
      <c r="H553" s="41"/>
      <c r="I553" s="220"/>
      <c r="J553" s="41"/>
      <c r="K553" s="41"/>
      <c r="L553" s="45"/>
      <c r="M553" s="221"/>
      <c r="N553" s="222"/>
      <c r="O553" s="85"/>
      <c r="P553" s="85"/>
      <c r="Q553" s="85"/>
      <c r="R553" s="85"/>
      <c r="S553" s="85"/>
      <c r="T553" s="86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143</v>
      </c>
      <c r="AU553" s="18" t="s">
        <v>82</v>
      </c>
    </row>
    <row r="554" s="12" customFormat="1" ht="22.8" customHeight="1">
      <c r="A554" s="12"/>
      <c r="B554" s="189"/>
      <c r="C554" s="190"/>
      <c r="D554" s="191" t="s">
        <v>71</v>
      </c>
      <c r="E554" s="203" t="s">
        <v>705</v>
      </c>
      <c r="F554" s="203" t="s">
        <v>706</v>
      </c>
      <c r="G554" s="190"/>
      <c r="H554" s="190"/>
      <c r="I554" s="193"/>
      <c r="J554" s="204">
        <f>BK554</f>
        <v>0</v>
      </c>
      <c r="K554" s="190"/>
      <c r="L554" s="195"/>
      <c r="M554" s="196"/>
      <c r="N554" s="197"/>
      <c r="O554" s="197"/>
      <c r="P554" s="198">
        <f>SUM(P555:P556)</f>
        <v>0</v>
      </c>
      <c r="Q554" s="197"/>
      <c r="R554" s="198">
        <f>SUM(R555:R556)</f>
        <v>0</v>
      </c>
      <c r="S554" s="197"/>
      <c r="T554" s="199">
        <f>SUM(T555:T556)</f>
        <v>0</v>
      </c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R554" s="200" t="s">
        <v>166</v>
      </c>
      <c r="AT554" s="201" t="s">
        <v>71</v>
      </c>
      <c r="AU554" s="201" t="s">
        <v>80</v>
      </c>
      <c r="AY554" s="200" t="s">
        <v>133</v>
      </c>
      <c r="BK554" s="202">
        <f>SUM(BK555:BK556)</f>
        <v>0</v>
      </c>
    </row>
    <row r="555" s="2" customFormat="1" ht="16.5" customHeight="1">
      <c r="A555" s="39"/>
      <c r="B555" s="40"/>
      <c r="C555" s="205" t="s">
        <v>707</v>
      </c>
      <c r="D555" s="205" t="s">
        <v>136</v>
      </c>
      <c r="E555" s="206" t="s">
        <v>708</v>
      </c>
      <c r="F555" s="207" t="s">
        <v>709</v>
      </c>
      <c r="G555" s="208" t="s">
        <v>695</v>
      </c>
      <c r="H555" s="209">
        <v>1</v>
      </c>
      <c r="I555" s="210"/>
      <c r="J555" s="211">
        <f>ROUND(I555*H555,2)</f>
        <v>0</v>
      </c>
      <c r="K555" s="207" t="s">
        <v>140</v>
      </c>
      <c r="L555" s="45"/>
      <c r="M555" s="212" t="s">
        <v>19</v>
      </c>
      <c r="N555" s="213" t="s">
        <v>43</v>
      </c>
      <c r="O555" s="85"/>
      <c r="P555" s="214">
        <f>O555*H555</f>
        <v>0</v>
      </c>
      <c r="Q555" s="214">
        <v>0</v>
      </c>
      <c r="R555" s="214">
        <f>Q555*H555</f>
        <v>0</v>
      </c>
      <c r="S555" s="214">
        <v>0</v>
      </c>
      <c r="T555" s="215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16" t="s">
        <v>696</v>
      </c>
      <c r="AT555" s="216" t="s">
        <v>136</v>
      </c>
      <c r="AU555" s="216" t="s">
        <v>82</v>
      </c>
      <c r="AY555" s="18" t="s">
        <v>133</v>
      </c>
      <c r="BE555" s="217">
        <f>IF(N555="základní",J555,0)</f>
        <v>0</v>
      </c>
      <c r="BF555" s="217">
        <f>IF(N555="snížená",J555,0)</f>
        <v>0</v>
      </c>
      <c r="BG555" s="217">
        <f>IF(N555="zákl. přenesená",J555,0)</f>
        <v>0</v>
      </c>
      <c r="BH555" s="217">
        <f>IF(N555="sníž. přenesená",J555,0)</f>
        <v>0</v>
      </c>
      <c r="BI555" s="217">
        <f>IF(N555="nulová",J555,0)</f>
        <v>0</v>
      </c>
      <c r="BJ555" s="18" t="s">
        <v>80</v>
      </c>
      <c r="BK555" s="217">
        <f>ROUND(I555*H555,2)</f>
        <v>0</v>
      </c>
      <c r="BL555" s="18" t="s">
        <v>696</v>
      </c>
      <c r="BM555" s="216" t="s">
        <v>710</v>
      </c>
    </row>
    <row r="556" s="2" customFormat="1">
      <c r="A556" s="39"/>
      <c r="B556" s="40"/>
      <c r="C556" s="41"/>
      <c r="D556" s="218" t="s">
        <v>143</v>
      </c>
      <c r="E556" s="41"/>
      <c r="F556" s="219" t="s">
        <v>711</v>
      </c>
      <c r="G556" s="41"/>
      <c r="H556" s="41"/>
      <c r="I556" s="220"/>
      <c r="J556" s="41"/>
      <c r="K556" s="41"/>
      <c r="L556" s="45"/>
      <c r="M556" s="221"/>
      <c r="N556" s="222"/>
      <c r="O556" s="85"/>
      <c r="P556" s="85"/>
      <c r="Q556" s="85"/>
      <c r="R556" s="85"/>
      <c r="S556" s="85"/>
      <c r="T556" s="86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143</v>
      </c>
      <c r="AU556" s="18" t="s">
        <v>82</v>
      </c>
    </row>
    <row r="557" s="12" customFormat="1" ht="22.8" customHeight="1">
      <c r="A557" s="12"/>
      <c r="B557" s="189"/>
      <c r="C557" s="190"/>
      <c r="D557" s="191" t="s">
        <v>71</v>
      </c>
      <c r="E557" s="203" t="s">
        <v>712</v>
      </c>
      <c r="F557" s="203" t="s">
        <v>713</v>
      </c>
      <c r="G557" s="190"/>
      <c r="H557" s="190"/>
      <c r="I557" s="193"/>
      <c r="J557" s="204">
        <f>BK557</f>
        <v>0</v>
      </c>
      <c r="K557" s="190"/>
      <c r="L557" s="195"/>
      <c r="M557" s="196"/>
      <c r="N557" s="197"/>
      <c r="O557" s="197"/>
      <c r="P557" s="198">
        <f>SUM(P558:P559)</f>
        <v>0</v>
      </c>
      <c r="Q557" s="197"/>
      <c r="R557" s="198">
        <f>SUM(R558:R559)</f>
        <v>0</v>
      </c>
      <c r="S557" s="197"/>
      <c r="T557" s="199">
        <f>SUM(T558:T559)</f>
        <v>0</v>
      </c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R557" s="200" t="s">
        <v>166</v>
      </c>
      <c r="AT557" s="201" t="s">
        <v>71</v>
      </c>
      <c r="AU557" s="201" t="s">
        <v>80</v>
      </c>
      <c r="AY557" s="200" t="s">
        <v>133</v>
      </c>
      <c r="BK557" s="202">
        <f>SUM(BK558:BK559)</f>
        <v>0</v>
      </c>
    </row>
    <row r="558" s="2" customFormat="1" ht="16.5" customHeight="1">
      <c r="A558" s="39"/>
      <c r="B558" s="40"/>
      <c r="C558" s="205" t="s">
        <v>714</v>
      </c>
      <c r="D558" s="205" t="s">
        <v>136</v>
      </c>
      <c r="E558" s="206" t="s">
        <v>715</v>
      </c>
      <c r="F558" s="207" t="s">
        <v>716</v>
      </c>
      <c r="G558" s="208" t="s">
        <v>695</v>
      </c>
      <c r="H558" s="209">
        <v>1</v>
      </c>
      <c r="I558" s="210"/>
      <c r="J558" s="211">
        <f>ROUND(I558*H558,2)</f>
        <v>0</v>
      </c>
      <c r="K558" s="207" t="s">
        <v>140</v>
      </c>
      <c r="L558" s="45"/>
      <c r="M558" s="212" t="s">
        <v>19</v>
      </c>
      <c r="N558" s="213" t="s">
        <v>43</v>
      </c>
      <c r="O558" s="85"/>
      <c r="P558" s="214">
        <f>O558*H558</f>
        <v>0</v>
      </c>
      <c r="Q558" s="214">
        <v>0</v>
      </c>
      <c r="R558" s="214">
        <f>Q558*H558</f>
        <v>0</v>
      </c>
      <c r="S558" s="214">
        <v>0</v>
      </c>
      <c r="T558" s="215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16" t="s">
        <v>696</v>
      </c>
      <c r="AT558" s="216" t="s">
        <v>136</v>
      </c>
      <c r="AU558" s="216" t="s">
        <v>82</v>
      </c>
      <c r="AY558" s="18" t="s">
        <v>133</v>
      </c>
      <c r="BE558" s="217">
        <f>IF(N558="základní",J558,0)</f>
        <v>0</v>
      </c>
      <c r="BF558" s="217">
        <f>IF(N558="snížená",J558,0)</f>
        <v>0</v>
      </c>
      <c r="BG558" s="217">
        <f>IF(N558="zákl. přenesená",J558,0)</f>
        <v>0</v>
      </c>
      <c r="BH558" s="217">
        <f>IF(N558="sníž. přenesená",J558,0)</f>
        <v>0</v>
      </c>
      <c r="BI558" s="217">
        <f>IF(N558="nulová",J558,0)</f>
        <v>0</v>
      </c>
      <c r="BJ558" s="18" t="s">
        <v>80</v>
      </c>
      <c r="BK558" s="217">
        <f>ROUND(I558*H558,2)</f>
        <v>0</v>
      </c>
      <c r="BL558" s="18" t="s">
        <v>696</v>
      </c>
      <c r="BM558" s="216" t="s">
        <v>717</v>
      </c>
    </row>
    <row r="559" s="2" customFormat="1">
      <c r="A559" s="39"/>
      <c r="B559" s="40"/>
      <c r="C559" s="41"/>
      <c r="D559" s="218" t="s">
        <v>143</v>
      </c>
      <c r="E559" s="41"/>
      <c r="F559" s="219" t="s">
        <v>718</v>
      </c>
      <c r="G559" s="41"/>
      <c r="H559" s="41"/>
      <c r="I559" s="220"/>
      <c r="J559" s="41"/>
      <c r="K559" s="41"/>
      <c r="L559" s="45"/>
      <c r="M559" s="221"/>
      <c r="N559" s="222"/>
      <c r="O559" s="85"/>
      <c r="P559" s="85"/>
      <c r="Q559" s="85"/>
      <c r="R559" s="85"/>
      <c r="S559" s="85"/>
      <c r="T559" s="86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143</v>
      </c>
      <c r="AU559" s="18" t="s">
        <v>82</v>
      </c>
    </row>
    <row r="560" s="12" customFormat="1" ht="22.8" customHeight="1">
      <c r="A560" s="12"/>
      <c r="B560" s="189"/>
      <c r="C560" s="190"/>
      <c r="D560" s="191" t="s">
        <v>71</v>
      </c>
      <c r="E560" s="203" t="s">
        <v>719</v>
      </c>
      <c r="F560" s="203" t="s">
        <v>720</v>
      </c>
      <c r="G560" s="190"/>
      <c r="H560" s="190"/>
      <c r="I560" s="193"/>
      <c r="J560" s="204">
        <f>BK560</f>
        <v>0</v>
      </c>
      <c r="K560" s="190"/>
      <c r="L560" s="195"/>
      <c r="M560" s="196"/>
      <c r="N560" s="197"/>
      <c r="O560" s="197"/>
      <c r="P560" s="198">
        <f>SUM(P561:P562)</f>
        <v>0</v>
      </c>
      <c r="Q560" s="197"/>
      <c r="R560" s="198">
        <f>SUM(R561:R562)</f>
        <v>0</v>
      </c>
      <c r="S560" s="197"/>
      <c r="T560" s="199">
        <f>SUM(T561:T562)</f>
        <v>0</v>
      </c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R560" s="200" t="s">
        <v>166</v>
      </c>
      <c r="AT560" s="201" t="s">
        <v>71</v>
      </c>
      <c r="AU560" s="201" t="s">
        <v>80</v>
      </c>
      <c r="AY560" s="200" t="s">
        <v>133</v>
      </c>
      <c r="BK560" s="202">
        <f>SUM(BK561:BK562)</f>
        <v>0</v>
      </c>
    </row>
    <row r="561" s="2" customFormat="1" ht="16.5" customHeight="1">
      <c r="A561" s="39"/>
      <c r="B561" s="40"/>
      <c r="C561" s="205" t="s">
        <v>721</v>
      </c>
      <c r="D561" s="205" t="s">
        <v>136</v>
      </c>
      <c r="E561" s="206" t="s">
        <v>722</v>
      </c>
      <c r="F561" s="207" t="s">
        <v>723</v>
      </c>
      <c r="G561" s="208" t="s">
        <v>695</v>
      </c>
      <c r="H561" s="209">
        <v>1</v>
      </c>
      <c r="I561" s="210"/>
      <c r="J561" s="211">
        <f>ROUND(I561*H561,2)</f>
        <v>0</v>
      </c>
      <c r="K561" s="207" t="s">
        <v>140</v>
      </c>
      <c r="L561" s="45"/>
      <c r="M561" s="212" t="s">
        <v>19</v>
      </c>
      <c r="N561" s="213" t="s">
        <v>43</v>
      </c>
      <c r="O561" s="85"/>
      <c r="P561" s="214">
        <f>O561*H561</f>
        <v>0</v>
      </c>
      <c r="Q561" s="214">
        <v>0</v>
      </c>
      <c r="R561" s="214">
        <f>Q561*H561</f>
        <v>0</v>
      </c>
      <c r="S561" s="214">
        <v>0</v>
      </c>
      <c r="T561" s="215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16" t="s">
        <v>696</v>
      </c>
      <c r="AT561" s="216" t="s">
        <v>136</v>
      </c>
      <c r="AU561" s="216" t="s">
        <v>82</v>
      </c>
      <c r="AY561" s="18" t="s">
        <v>133</v>
      </c>
      <c r="BE561" s="217">
        <f>IF(N561="základní",J561,0)</f>
        <v>0</v>
      </c>
      <c r="BF561" s="217">
        <f>IF(N561="snížená",J561,0)</f>
        <v>0</v>
      </c>
      <c r="BG561" s="217">
        <f>IF(N561="zákl. přenesená",J561,0)</f>
        <v>0</v>
      </c>
      <c r="BH561" s="217">
        <f>IF(N561="sníž. přenesená",J561,0)</f>
        <v>0</v>
      </c>
      <c r="BI561" s="217">
        <f>IF(N561="nulová",J561,0)</f>
        <v>0</v>
      </c>
      <c r="BJ561" s="18" t="s">
        <v>80</v>
      </c>
      <c r="BK561" s="217">
        <f>ROUND(I561*H561,2)</f>
        <v>0</v>
      </c>
      <c r="BL561" s="18" t="s">
        <v>696</v>
      </c>
      <c r="BM561" s="216" t="s">
        <v>724</v>
      </c>
    </row>
    <row r="562" s="2" customFormat="1">
      <c r="A562" s="39"/>
      <c r="B562" s="40"/>
      <c r="C562" s="41"/>
      <c r="D562" s="218" t="s">
        <v>143</v>
      </c>
      <c r="E562" s="41"/>
      <c r="F562" s="219" t="s">
        <v>725</v>
      </c>
      <c r="G562" s="41"/>
      <c r="H562" s="41"/>
      <c r="I562" s="220"/>
      <c r="J562" s="41"/>
      <c r="K562" s="41"/>
      <c r="L562" s="45"/>
      <c r="M562" s="221"/>
      <c r="N562" s="222"/>
      <c r="O562" s="85"/>
      <c r="P562" s="85"/>
      <c r="Q562" s="85"/>
      <c r="R562" s="85"/>
      <c r="S562" s="85"/>
      <c r="T562" s="86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143</v>
      </c>
      <c r="AU562" s="18" t="s">
        <v>82</v>
      </c>
    </row>
    <row r="563" s="12" customFormat="1" ht="22.8" customHeight="1">
      <c r="A563" s="12"/>
      <c r="B563" s="189"/>
      <c r="C563" s="190"/>
      <c r="D563" s="191" t="s">
        <v>71</v>
      </c>
      <c r="E563" s="203" t="s">
        <v>726</v>
      </c>
      <c r="F563" s="203" t="s">
        <v>727</v>
      </c>
      <c r="G563" s="190"/>
      <c r="H563" s="190"/>
      <c r="I563" s="193"/>
      <c r="J563" s="204">
        <f>BK563</f>
        <v>0</v>
      </c>
      <c r="K563" s="190"/>
      <c r="L563" s="195"/>
      <c r="M563" s="196"/>
      <c r="N563" s="197"/>
      <c r="O563" s="197"/>
      <c r="P563" s="198">
        <f>SUM(P564:P565)</f>
        <v>0</v>
      </c>
      <c r="Q563" s="197"/>
      <c r="R563" s="198">
        <f>SUM(R564:R565)</f>
        <v>0</v>
      </c>
      <c r="S563" s="197"/>
      <c r="T563" s="199">
        <f>SUM(T564:T565)</f>
        <v>0</v>
      </c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R563" s="200" t="s">
        <v>166</v>
      </c>
      <c r="AT563" s="201" t="s">
        <v>71</v>
      </c>
      <c r="AU563" s="201" t="s">
        <v>80</v>
      </c>
      <c r="AY563" s="200" t="s">
        <v>133</v>
      </c>
      <c r="BK563" s="202">
        <f>SUM(BK564:BK565)</f>
        <v>0</v>
      </c>
    </row>
    <row r="564" s="2" customFormat="1" ht="21.75" customHeight="1">
      <c r="A564" s="39"/>
      <c r="B564" s="40"/>
      <c r="C564" s="205" t="s">
        <v>728</v>
      </c>
      <c r="D564" s="205" t="s">
        <v>136</v>
      </c>
      <c r="E564" s="206" t="s">
        <v>729</v>
      </c>
      <c r="F564" s="207" t="s">
        <v>730</v>
      </c>
      <c r="G564" s="208" t="s">
        <v>695</v>
      </c>
      <c r="H564" s="209">
        <v>1</v>
      </c>
      <c r="I564" s="210"/>
      <c r="J564" s="211">
        <f>ROUND(I564*H564,2)</f>
        <v>0</v>
      </c>
      <c r="K564" s="207" t="s">
        <v>140</v>
      </c>
      <c r="L564" s="45"/>
      <c r="M564" s="212" t="s">
        <v>19</v>
      </c>
      <c r="N564" s="213" t="s">
        <v>43</v>
      </c>
      <c r="O564" s="85"/>
      <c r="P564" s="214">
        <f>O564*H564</f>
        <v>0</v>
      </c>
      <c r="Q564" s="214">
        <v>0</v>
      </c>
      <c r="R564" s="214">
        <f>Q564*H564</f>
        <v>0</v>
      </c>
      <c r="S564" s="214">
        <v>0</v>
      </c>
      <c r="T564" s="215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16" t="s">
        <v>696</v>
      </c>
      <c r="AT564" s="216" t="s">
        <v>136</v>
      </c>
      <c r="AU564" s="216" t="s">
        <v>82</v>
      </c>
      <c r="AY564" s="18" t="s">
        <v>133</v>
      </c>
      <c r="BE564" s="217">
        <f>IF(N564="základní",J564,0)</f>
        <v>0</v>
      </c>
      <c r="BF564" s="217">
        <f>IF(N564="snížená",J564,0)</f>
        <v>0</v>
      </c>
      <c r="BG564" s="217">
        <f>IF(N564="zákl. přenesená",J564,0)</f>
        <v>0</v>
      </c>
      <c r="BH564" s="217">
        <f>IF(N564="sníž. přenesená",J564,0)</f>
        <v>0</v>
      </c>
      <c r="BI564" s="217">
        <f>IF(N564="nulová",J564,0)</f>
        <v>0</v>
      </c>
      <c r="BJ564" s="18" t="s">
        <v>80</v>
      </c>
      <c r="BK564" s="217">
        <f>ROUND(I564*H564,2)</f>
        <v>0</v>
      </c>
      <c r="BL564" s="18" t="s">
        <v>696</v>
      </c>
      <c r="BM564" s="216" t="s">
        <v>731</v>
      </c>
    </row>
    <row r="565" s="2" customFormat="1">
      <c r="A565" s="39"/>
      <c r="B565" s="40"/>
      <c r="C565" s="41"/>
      <c r="D565" s="218" t="s">
        <v>143</v>
      </c>
      <c r="E565" s="41"/>
      <c r="F565" s="219" t="s">
        <v>732</v>
      </c>
      <c r="G565" s="41"/>
      <c r="H565" s="41"/>
      <c r="I565" s="220"/>
      <c r="J565" s="41"/>
      <c r="K565" s="41"/>
      <c r="L565" s="45"/>
      <c r="M565" s="267"/>
      <c r="N565" s="268"/>
      <c r="O565" s="269"/>
      <c r="P565" s="269"/>
      <c r="Q565" s="269"/>
      <c r="R565" s="269"/>
      <c r="S565" s="269"/>
      <c r="T565" s="270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143</v>
      </c>
      <c r="AU565" s="18" t="s">
        <v>82</v>
      </c>
    </row>
    <row r="566" s="2" customFormat="1" ht="6.96" customHeight="1">
      <c r="A566" s="39"/>
      <c r="B566" s="60"/>
      <c r="C566" s="61"/>
      <c r="D566" s="61"/>
      <c r="E566" s="61"/>
      <c r="F566" s="61"/>
      <c r="G566" s="61"/>
      <c r="H566" s="61"/>
      <c r="I566" s="61"/>
      <c r="J566" s="61"/>
      <c r="K566" s="61"/>
      <c r="L566" s="45"/>
      <c r="M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</row>
  </sheetData>
  <sheetProtection sheet="1" autoFilter="0" formatColumns="0" formatRows="0" objects="1" scenarios="1" spinCount="100000" saltValue="jdy45J6LzNs8NNR0AvZU4dRhzh0ODmeXtXAT0P/GvdGBcr0CQWACjir17sU9vK4u+1LmthqTWtRxDE7WbVc6GA==" hashValue="DJqeJQzYIGl52VM70Z0cK1DHQhB4ehRlxqWPS4wJXo5tAMbg9RX2lsdfinYdXoN7CNK1mGTUbYVlMq0pdyKumQ==" algorithmName="SHA-512" password="CC35"/>
  <autoFilter ref="C97:K565"/>
  <mergeCells count="9">
    <mergeCell ref="E7:H7"/>
    <mergeCell ref="E9:H9"/>
    <mergeCell ref="E18:H18"/>
    <mergeCell ref="E27:H27"/>
    <mergeCell ref="E48:H48"/>
    <mergeCell ref="E50:H50"/>
    <mergeCell ref="E88:H88"/>
    <mergeCell ref="E90:H90"/>
    <mergeCell ref="L2:V2"/>
  </mergeCells>
  <hyperlinks>
    <hyperlink ref="F102" r:id="rId1" display="https://podminky.urs.cz/item/CS_URS_2023_02/941311112"/>
    <hyperlink ref="F109" r:id="rId2" display="https://podminky.urs.cz/item/CS_URS_2023_02/941311211"/>
    <hyperlink ref="F117" r:id="rId3" display="https://podminky.urs.cz/item/CS_URS_2023_02/941311812"/>
    <hyperlink ref="F124" r:id="rId4" display="https://podminky.urs.cz/item/CS_URS_2023_02/944611111"/>
    <hyperlink ref="F131" r:id="rId5" display="https://podminky.urs.cz/item/CS_URS_2023_02/944611211"/>
    <hyperlink ref="F139" r:id="rId6" display="https://podminky.urs.cz/item/CS_URS_2023_02/944611811"/>
    <hyperlink ref="F146" r:id="rId7" display="https://podminky.urs.cz/item/CS_URS_2023_02/949521111"/>
    <hyperlink ref="F149" r:id="rId8" display="https://podminky.urs.cz/item/CS_URS_2023_02/949521211"/>
    <hyperlink ref="F153" r:id="rId9" display="https://podminky.urs.cz/item/CS_URS_2023_02/949521811"/>
    <hyperlink ref="F156" r:id="rId10" display="https://podminky.urs.cz/item/CS_URS_2023_02/952902501"/>
    <hyperlink ref="F175" r:id="rId11" display="https://podminky.urs.cz/item/CS_URS_2023_02/997013113"/>
    <hyperlink ref="F177" r:id="rId12" display="https://podminky.urs.cz/item/CS_URS_2023_02/997013501"/>
    <hyperlink ref="F179" r:id="rId13" display="https://podminky.urs.cz/item/CS_URS_2023_02/997013509"/>
    <hyperlink ref="F182" r:id="rId14" display="https://podminky.urs.cz/item/CS_URS_2023_02/997013814"/>
    <hyperlink ref="F185" r:id="rId15" display="https://podminky.urs.cz/item/CS_URS_2023_02/998011002"/>
    <hyperlink ref="F189" r:id="rId16" display="https://podminky.urs.cz/item/CS_URS_2023_02/712340832"/>
    <hyperlink ref="F196" r:id="rId17" display="https://podminky.urs.cz/item/CS_URS_2023_02/712340834"/>
    <hyperlink ref="F203" r:id="rId18" display="https://podminky.urs.cz/item/CS_URS_2023_02/712361705"/>
    <hyperlink ref="F213" r:id="rId19" display="https://podminky.urs.cz/item/CS_URS_2023_02/712363115"/>
    <hyperlink ref="F217" r:id="rId20" display="https://podminky.urs.cz/item/CS_URS_2023_02/712363122"/>
    <hyperlink ref="F221" r:id="rId21" display="https://podminky.urs.cz/item/CS_URS_2023_02/712363352"/>
    <hyperlink ref="F228" r:id="rId22" display="https://podminky.urs.cz/item/CS_URS_2023_02/712363353"/>
    <hyperlink ref="F235" r:id="rId23" display="https://podminky.urs.cz/item/CS_URS_2023_02/712363357"/>
    <hyperlink ref="F239" r:id="rId24" display="https://podminky.urs.cz/item/CS_URS_2023_02/712363359"/>
    <hyperlink ref="F244" r:id="rId25" display="https://podminky.urs.cz/item/CS_URS_2023_02/712363366"/>
    <hyperlink ref="F249" r:id="rId26" display="https://podminky.urs.cz/item/CS_URS_2023_02/712363384"/>
    <hyperlink ref="F258" r:id="rId27" display="https://podminky.urs.cz/item/CS_URS_2023_02/712391172"/>
    <hyperlink ref="F268" r:id="rId28" display="https://podminky.urs.cz/item/CS_URS_2023_02/998712102"/>
    <hyperlink ref="F270" r:id="rId29" display="https://podminky.urs.cz/item/CS_URS_2023_02/998712181"/>
    <hyperlink ref="F273" r:id="rId30" display="https://podminky.urs.cz/item/CS_URS_2023_02/713191321"/>
    <hyperlink ref="F277" r:id="rId31" display="https://podminky.urs.cz/item/CS_URS_2023_02/741421821"/>
    <hyperlink ref="F281" r:id="rId32" display="https://podminky.urs.cz/item/CS_URS_2023_02/741421831"/>
    <hyperlink ref="F286" r:id="rId33" display="https://podminky.urs.cz/item/CS_URS_2023_02/742420821"/>
    <hyperlink ref="F290" r:id="rId34" display="https://podminky.urs.cz/item/CS_URS_2023_02/762083122"/>
    <hyperlink ref="F293" r:id="rId35" display="https://podminky.urs.cz/item/CS_URS_2023_02/762341026"/>
    <hyperlink ref="F299" r:id="rId36" display="https://podminky.urs.cz/item/CS_URS_2023_02/762341210"/>
    <hyperlink ref="F308" r:id="rId37" display="https://podminky.urs.cz/item/CS_URS_2023_02/762341811"/>
    <hyperlink ref="F318" r:id="rId38" display="https://podminky.urs.cz/item/CS_URS_2023_02/762395000"/>
    <hyperlink ref="F321" r:id="rId39" display="https://podminky.urs.cz/item/CS_URS_2023_02/998762102"/>
    <hyperlink ref="F323" r:id="rId40" display="https://podminky.urs.cz/item/CS_URS_2023_02/998762181"/>
    <hyperlink ref="F337" r:id="rId41" display="https://podminky.urs.cz/item/CS_URS_2023_02/764001821"/>
    <hyperlink ref="F342" r:id="rId42" display="https://podminky.urs.cz/item/CS_URS_2023_02/764001871"/>
    <hyperlink ref="F350" r:id="rId43" display="https://podminky.urs.cz/item/CS_URS_2023_02/764001891"/>
    <hyperlink ref="F356" r:id="rId44" display="https://podminky.urs.cz/item/CS_URS_2023_02/764002801"/>
    <hyperlink ref="F363" r:id="rId45" display="https://podminky.urs.cz/item/CS_URS_2023_02/764002812"/>
    <hyperlink ref="F372" r:id="rId46" display="https://podminky.urs.cz/item/CS_URS_2023_02/764002825"/>
    <hyperlink ref="F375" r:id="rId47" display="https://podminky.urs.cz/item/CS_URS_2023_02/764002835"/>
    <hyperlink ref="F378" r:id="rId48" display="https://podminky.urs.cz/item/CS_URS_2023_02/764002841"/>
    <hyperlink ref="F381" r:id="rId49" display="https://podminky.urs.cz/item/CS_URS_2023_02/764002871"/>
    <hyperlink ref="F384" r:id="rId50" display="https://podminky.urs.cz/item/CS_URS_2023_02/764004821"/>
    <hyperlink ref="F389" r:id="rId51" display="https://podminky.urs.cz/item/CS_URS_2023_02/764004831"/>
    <hyperlink ref="F392" r:id="rId52" display="https://podminky.urs.cz/item/CS_URS_2023_02/764011402"/>
    <hyperlink ref="F395" r:id="rId53" display="https://podminky.urs.cz/item/CS_URS_2023_02/764111643"/>
    <hyperlink ref="F405" r:id="rId54" display="https://podminky.urs.cz/item/CS_URS_2023_02/764111645"/>
    <hyperlink ref="F413" r:id="rId55" display="https://podminky.urs.cz/item/CS_URS_2023_02/764211603"/>
    <hyperlink ref="F419" r:id="rId56" display="https://podminky.urs.cz/item/CS_URS_2023_02/764211645"/>
    <hyperlink ref="F425" r:id="rId57" display="https://podminky.urs.cz/item/CS_URS_2023_02/764212606"/>
    <hyperlink ref="F431" r:id="rId58" display="https://podminky.urs.cz/item/CS_URS_2023_02/764212633"/>
    <hyperlink ref="F437" r:id="rId59" display="https://podminky.urs.cz/item/CS_URS_2023_02/764212662"/>
    <hyperlink ref="F444" r:id="rId60" display="https://podminky.urs.cz/item/CS_URS_2023_02/764214606"/>
    <hyperlink ref="F450" r:id="rId61" display="https://podminky.urs.cz/item/CS_URS_2023_02/764311603"/>
    <hyperlink ref="F457" r:id="rId62" display="https://podminky.urs.cz/item/CS_URS_2023_02/764513406"/>
    <hyperlink ref="F461" r:id="rId63" display="https://podminky.urs.cz/item/CS_URS_2023_02/998764102"/>
    <hyperlink ref="F463" r:id="rId64" display="https://podminky.urs.cz/item/CS_URS_2023_02/998764181"/>
    <hyperlink ref="F466" r:id="rId65" display="https://podminky.urs.cz/item/CS_URS_2023_02/765151801"/>
    <hyperlink ref="F480" r:id="rId66" display="https://podminky.urs.cz/item/CS_URS_2023_02/765151811"/>
    <hyperlink ref="F494" r:id="rId67" display="https://podminky.urs.cz/item/CS_URS_2023_02/765191001"/>
    <hyperlink ref="F512" r:id="rId68" display="https://podminky.urs.cz/item/CS_URS_2023_02/765191091"/>
    <hyperlink ref="F527" r:id="rId69" display="https://podminky.urs.cz/item/CS_URS_2023_02/765191901"/>
    <hyperlink ref="F534" r:id="rId70" display="https://podminky.urs.cz/item/CS_URS_2023_02/765191911"/>
    <hyperlink ref="F550" r:id="rId71" display="https://podminky.urs.cz/item/CS_URS_2023_02/013254000"/>
    <hyperlink ref="F553" r:id="rId72" display="https://podminky.urs.cz/item/CS_URS_2023_02/030001000"/>
    <hyperlink ref="F556" r:id="rId73" display="https://podminky.urs.cz/item/CS_URS_2023_02/045002000"/>
    <hyperlink ref="F559" r:id="rId74" display="https://podminky.urs.cz/item/CS_URS_2023_02/063002000"/>
    <hyperlink ref="F562" r:id="rId75" display="https://podminky.urs.cz/item/CS_URS_2023_02/070001000"/>
    <hyperlink ref="F565" r:id="rId76" display="https://podminky.urs.cz/item/CS_URS_2023_02/09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92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Rekonstrukce střech Šluknov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733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2. 8. 2023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Město Šluknov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ROUND(J89,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ROUND((SUM(BE89:BE145)),  2)</f>
        <v>0</v>
      </c>
      <c r="G33" s="39"/>
      <c r="H33" s="39"/>
      <c r="I33" s="149">
        <v>0.20999999999999999</v>
      </c>
      <c r="J33" s="148">
        <f>ROUND(((SUM(BE89:BE145))*I33),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ROUND((SUM(BF89:BF145)),  2)</f>
        <v>0</v>
      </c>
      <c r="G34" s="39"/>
      <c r="H34" s="39"/>
      <c r="I34" s="149">
        <v>0.14999999999999999</v>
      </c>
      <c r="J34" s="148">
        <f>ROUND(((SUM(BF89:BF145))*I34),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ROUND((SUM(BG89:BG145)),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ROUND((SUM(BH89:BH145)),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ROUND((SUM(BI89:BI145)),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Rekonstrukce střech Šluknov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01.1 - NN - na bytovém domě č.p.663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Šluknov</v>
      </c>
      <c r="G52" s="41"/>
      <c r="H52" s="41"/>
      <c r="I52" s="33" t="s">
        <v>23</v>
      </c>
      <c r="J52" s="73" t="str">
        <f>IF(J12="","",J12)</f>
        <v>2. 8. 2023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Šluknov</v>
      </c>
      <c r="G54" s="41"/>
      <c r="H54" s="41"/>
      <c r="I54" s="33" t="s">
        <v>31</v>
      </c>
      <c r="J54" s="37" t="str">
        <f>E21</f>
        <v>ProProjekt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Jakub Hon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96</v>
      </c>
      <c r="D57" s="163"/>
      <c r="E57" s="163"/>
      <c r="F57" s="163"/>
      <c r="G57" s="163"/>
      <c r="H57" s="163"/>
      <c r="I57" s="163"/>
      <c r="J57" s="164" t="s">
        <v>97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J89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98</v>
      </c>
    </row>
    <row r="60" s="9" customFormat="1" ht="24.96" customHeight="1">
      <c r="A60" s="9"/>
      <c r="B60" s="166"/>
      <c r="C60" s="167"/>
      <c r="D60" s="168" t="s">
        <v>99</v>
      </c>
      <c r="E60" s="169"/>
      <c r="F60" s="169"/>
      <c r="G60" s="169"/>
      <c r="H60" s="169"/>
      <c r="I60" s="169"/>
      <c r="J60" s="170">
        <f>J90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100</v>
      </c>
      <c r="E61" s="175"/>
      <c r="F61" s="175"/>
      <c r="G61" s="175"/>
      <c r="H61" s="175"/>
      <c r="I61" s="175"/>
      <c r="J61" s="176">
        <f>J91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6"/>
      <c r="C62" s="167"/>
      <c r="D62" s="168" t="s">
        <v>103</v>
      </c>
      <c r="E62" s="169"/>
      <c r="F62" s="169"/>
      <c r="G62" s="169"/>
      <c r="H62" s="169"/>
      <c r="I62" s="169"/>
      <c r="J62" s="170">
        <f>J96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2"/>
      <c r="C63" s="173"/>
      <c r="D63" s="174" t="s">
        <v>734</v>
      </c>
      <c r="E63" s="175"/>
      <c r="F63" s="175"/>
      <c r="G63" s="175"/>
      <c r="H63" s="175"/>
      <c r="I63" s="175"/>
      <c r="J63" s="176">
        <f>J97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735</v>
      </c>
      <c r="E64" s="175"/>
      <c r="F64" s="175"/>
      <c r="G64" s="175"/>
      <c r="H64" s="175"/>
      <c r="I64" s="175"/>
      <c r="J64" s="176">
        <f>J99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736</v>
      </c>
      <c r="E65" s="175"/>
      <c r="F65" s="175"/>
      <c r="G65" s="175"/>
      <c r="H65" s="175"/>
      <c r="I65" s="175"/>
      <c r="J65" s="176">
        <f>J101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6"/>
      <c r="C66" s="167"/>
      <c r="D66" s="168" t="s">
        <v>111</v>
      </c>
      <c r="E66" s="169"/>
      <c r="F66" s="169"/>
      <c r="G66" s="169"/>
      <c r="H66" s="169"/>
      <c r="I66" s="169"/>
      <c r="J66" s="170">
        <f>J132</f>
        <v>0</v>
      </c>
      <c r="K66" s="167"/>
      <c r="L66" s="17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2"/>
      <c r="C67" s="173"/>
      <c r="D67" s="174" t="s">
        <v>112</v>
      </c>
      <c r="E67" s="175"/>
      <c r="F67" s="175"/>
      <c r="G67" s="175"/>
      <c r="H67" s="175"/>
      <c r="I67" s="175"/>
      <c r="J67" s="176">
        <f>J133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116</v>
      </c>
      <c r="E68" s="175"/>
      <c r="F68" s="175"/>
      <c r="G68" s="175"/>
      <c r="H68" s="175"/>
      <c r="I68" s="175"/>
      <c r="J68" s="176">
        <f>J136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117</v>
      </c>
      <c r="E69" s="175"/>
      <c r="F69" s="175"/>
      <c r="G69" s="175"/>
      <c r="H69" s="175"/>
      <c r="I69" s="175"/>
      <c r="J69" s="176">
        <f>J138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118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61" t="str">
        <f>E7</f>
        <v>Rekonstrukce střech Šluknov</v>
      </c>
      <c r="F79" s="33"/>
      <c r="G79" s="33"/>
      <c r="H79" s="33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93</v>
      </c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E9</f>
        <v>SO 01.1 - NN - na bytovém domě č.p.663</v>
      </c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41"/>
      <c r="E83" s="41"/>
      <c r="F83" s="28" t="str">
        <f>F12</f>
        <v>Šluknov</v>
      </c>
      <c r="G83" s="41"/>
      <c r="H83" s="41"/>
      <c r="I83" s="33" t="s">
        <v>23</v>
      </c>
      <c r="J83" s="73" t="str">
        <f>IF(J12="","",J12)</f>
        <v>2. 8. 2023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25</v>
      </c>
      <c r="D85" s="41"/>
      <c r="E85" s="41"/>
      <c r="F85" s="28" t="str">
        <f>E15</f>
        <v>Město Šluknov</v>
      </c>
      <c r="G85" s="41"/>
      <c r="H85" s="41"/>
      <c r="I85" s="33" t="s">
        <v>31</v>
      </c>
      <c r="J85" s="37" t="str">
        <f>E21</f>
        <v>ProProjekt s.r.o.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29</v>
      </c>
      <c r="D86" s="41"/>
      <c r="E86" s="41"/>
      <c r="F86" s="28" t="str">
        <f>IF(E18="","",E18)</f>
        <v>Vyplň údaj</v>
      </c>
      <c r="G86" s="41"/>
      <c r="H86" s="41"/>
      <c r="I86" s="33" t="s">
        <v>34</v>
      </c>
      <c r="J86" s="37" t="str">
        <f>E24</f>
        <v>Jakub Hon</v>
      </c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78"/>
      <c r="B88" s="179"/>
      <c r="C88" s="180" t="s">
        <v>119</v>
      </c>
      <c r="D88" s="181" t="s">
        <v>57</v>
      </c>
      <c r="E88" s="181" t="s">
        <v>53</v>
      </c>
      <c r="F88" s="181" t="s">
        <v>54</v>
      </c>
      <c r="G88" s="181" t="s">
        <v>120</v>
      </c>
      <c r="H88" s="181" t="s">
        <v>121</v>
      </c>
      <c r="I88" s="181" t="s">
        <v>122</v>
      </c>
      <c r="J88" s="181" t="s">
        <v>97</v>
      </c>
      <c r="K88" s="182" t="s">
        <v>123</v>
      </c>
      <c r="L88" s="183"/>
      <c r="M88" s="93" t="s">
        <v>19</v>
      </c>
      <c r="N88" s="94" t="s">
        <v>42</v>
      </c>
      <c r="O88" s="94" t="s">
        <v>124</v>
      </c>
      <c r="P88" s="94" t="s">
        <v>125</v>
      </c>
      <c r="Q88" s="94" t="s">
        <v>126</v>
      </c>
      <c r="R88" s="94" t="s">
        <v>127</v>
      </c>
      <c r="S88" s="94" t="s">
        <v>128</v>
      </c>
      <c r="T88" s="95" t="s">
        <v>129</v>
      </c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</row>
    <row r="89" s="2" customFormat="1" ht="22.8" customHeight="1">
      <c r="A89" s="39"/>
      <c r="B89" s="40"/>
      <c r="C89" s="100" t="s">
        <v>130</v>
      </c>
      <c r="D89" s="41"/>
      <c r="E89" s="41"/>
      <c r="F89" s="41"/>
      <c r="G89" s="41"/>
      <c r="H89" s="41"/>
      <c r="I89" s="41"/>
      <c r="J89" s="184">
        <f>BK89</f>
        <v>0</v>
      </c>
      <c r="K89" s="41"/>
      <c r="L89" s="45"/>
      <c r="M89" s="96"/>
      <c r="N89" s="185"/>
      <c r="O89" s="97"/>
      <c r="P89" s="186">
        <f>P90+P96+P132</f>
        <v>0</v>
      </c>
      <c r="Q89" s="97"/>
      <c r="R89" s="186">
        <f>R90+R96+R132</f>
        <v>0</v>
      </c>
      <c r="S89" s="97"/>
      <c r="T89" s="187">
        <f>T90+T96+T132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71</v>
      </c>
      <c r="AU89" s="18" t="s">
        <v>98</v>
      </c>
      <c r="BK89" s="188">
        <f>BK90+BK96+BK132</f>
        <v>0</v>
      </c>
    </row>
    <row r="90" s="12" customFormat="1" ht="25.92" customHeight="1">
      <c r="A90" s="12"/>
      <c r="B90" s="189"/>
      <c r="C90" s="190"/>
      <c r="D90" s="191" t="s">
        <v>71</v>
      </c>
      <c r="E90" s="192" t="s">
        <v>131</v>
      </c>
      <c r="F90" s="192" t="s">
        <v>132</v>
      </c>
      <c r="G90" s="190"/>
      <c r="H90" s="190"/>
      <c r="I90" s="193"/>
      <c r="J90" s="194">
        <f>BK90</f>
        <v>0</v>
      </c>
      <c r="K90" s="190"/>
      <c r="L90" s="195"/>
      <c r="M90" s="196"/>
      <c r="N90" s="197"/>
      <c r="O90" s="197"/>
      <c r="P90" s="198">
        <f>P91</f>
        <v>0</v>
      </c>
      <c r="Q90" s="197"/>
      <c r="R90" s="198">
        <f>R91</f>
        <v>0</v>
      </c>
      <c r="S90" s="197"/>
      <c r="T90" s="199">
        <f>T91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80</v>
      </c>
      <c r="AT90" s="201" t="s">
        <v>71</v>
      </c>
      <c r="AU90" s="201" t="s">
        <v>72</v>
      </c>
      <c r="AY90" s="200" t="s">
        <v>133</v>
      </c>
      <c r="BK90" s="202">
        <f>BK91</f>
        <v>0</v>
      </c>
    </row>
    <row r="91" s="12" customFormat="1" ht="22.8" customHeight="1">
      <c r="A91" s="12"/>
      <c r="B91" s="189"/>
      <c r="C91" s="190"/>
      <c r="D91" s="191" t="s">
        <v>71</v>
      </c>
      <c r="E91" s="203" t="s">
        <v>134</v>
      </c>
      <c r="F91" s="203" t="s">
        <v>135</v>
      </c>
      <c r="G91" s="190"/>
      <c r="H91" s="190"/>
      <c r="I91" s="193"/>
      <c r="J91" s="204">
        <f>BK91</f>
        <v>0</v>
      </c>
      <c r="K91" s="190"/>
      <c r="L91" s="195"/>
      <c r="M91" s="196"/>
      <c r="N91" s="197"/>
      <c r="O91" s="197"/>
      <c r="P91" s="198">
        <f>SUM(P92:P95)</f>
        <v>0</v>
      </c>
      <c r="Q91" s="197"/>
      <c r="R91" s="198">
        <f>SUM(R92:R95)</f>
        <v>0</v>
      </c>
      <c r="S91" s="197"/>
      <c r="T91" s="199">
        <f>SUM(T92:T95)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0" t="s">
        <v>80</v>
      </c>
      <c r="AT91" s="201" t="s">
        <v>71</v>
      </c>
      <c r="AU91" s="201" t="s">
        <v>80</v>
      </c>
      <c r="AY91" s="200" t="s">
        <v>133</v>
      </c>
      <c r="BK91" s="202">
        <f>SUM(BK92:BK95)</f>
        <v>0</v>
      </c>
    </row>
    <row r="92" s="2" customFormat="1" ht="16.5" customHeight="1">
      <c r="A92" s="39"/>
      <c r="B92" s="40"/>
      <c r="C92" s="205" t="s">
        <v>80</v>
      </c>
      <c r="D92" s="205" t="s">
        <v>136</v>
      </c>
      <c r="E92" s="206" t="s">
        <v>737</v>
      </c>
      <c r="F92" s="207" t="s">
        <v>738</v>
      </c>
      <c r="G92" s="208" t="s">
        <v>275</v>
      </c>
      <c r="H92" s="209">
        <v>1</v>
      </c>
      <c r="I92" s="210"/>
      <c r="J92" s="211">
        <f>ROUND(I92*H92,2)</f>
        <v>0</v>
      </c>
      <c r="K92" s="207" t="s">
        <v>19</v>
      </c>
      <c r="L92" s="45"/>
      <c r="M92" s="212" t="s">
        <v>19</v>
      </c>
      <c r="N92" s="213" t="s">
        <v>43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141</v>
      </c>
      <c r="AT92" s="216" t="s">
        <v>136</v>
      </c>
      <c r="AU92" s="216" t="s">
        <v>82</v>
      </c>
      <c r="AY92" s="18" t="s">
        <v>133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80</v>
      </c>
      <c r="BK92" s="217">
        <f>ROUND(I92*H92,2)</f>
        <v>0</v>
      </c>
      <c r="BL92" s="18" t="s">
        <v>141</v>
      </c>
      <c r="BM92" s="216" t="s">
        <v>82</v>
      </c>
    </row>
    <row r="93" s="2" customFormat="1" ht="16.5" customHeight="1">
      <c r="A93" s="39"/>
      <c r="B93" s="40"/>
      <c r="C93" s="205" t="s">
        <v>82</v>
      </c>
      <c r="D93" s="205" t="s">
        <v>136</v>
      </c>
      <c r="E93" s="206" t="s">
        <v>739</v>
      </c>
      <c r="F93" s="207" t="s">
        <v>740</v>
      </c>
      <c r="G93" s="208" t="s">
        <v>275</v>
      </c>
      <c r="H93" s="209">
        <v>1</v>
      </c>
      <c r="I93" s="210"/>
      <c r="J93" s="211">
        <f>ROUND(I93*H93,2)</f>
        <v>0</v>
      </c>
      <c r="K93" s="207" t="s">
        <v>19</v>
      </c>
      <c r="L93" s="45"/>
      <c r="M93" s="212" t="s">
        <v>19</v>
      </c>
      <c r="N93" s="213" t="s">
        <v>43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141</v>
      </c>
      <c r="AT93" s="216" t="s">
        <v>136</v>
      </c>
      <c r="AU93" s="216" t="s">
        <v>82</v>
      </c>
      <c r="AY93" s="18" t="s">
        <v>133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80</v>
      </c>
      <c r="BK93" s="217">
        <f>ROUND(I93*H93,2)</f>
        <v>0</v>
      </c>
      <c r="BL93" s="18" t="s">
        <v>141</v>
      </c>
      <c r="BM93" s="216" t="s">
        <v>141</v>
      </c>
    </row>
    <row r="94" s="2" customFormat="1" ht="16.5" customHeight="1">
      <c r="A94" s="39"/>
      <c r="B94" s="40"/>
      <c r="C94" s="205" t="s">
        <v>157</v>
      </c>
      <c r="D94" s="205" t="s">
        <v>136</v>
      </c>
      <c r="E94" s="206" t="s">
        <v>741</v>
      </c>
      <c r="F94" s="207" t="s">
        <v>742</v>
      </c>
      <c r="G94" s="208" t="s">
        <v>275</v>
      </c>
      <c r="H94" s="209">
        <v>5</v>
      </c>
      <c r="I94" s="210"/>
      <c r="J94" s="211">
        <f>ROUND(I94*H94,2)</f>
        <v>0</v>
      </c>
      <c r="K94" s="207" t="s">
        <v>19</v>
      </c>
      <c r="L94" s="45"/>
      <c r="M94" s="212" t="s">
        <v>19</v>
      </c>
      <c r="N94" s="213" t="s">
        <v>43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141</v>
      </c>
      <c r="AT94" s="216" t="s">
        <v>136</v>
      </c>
      <c r="AU94" s="216" t="s">
        <v>82</v>
      </c>
      <c r="AY94" s="18" t="s">
        <v>133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80</v>
      </c>
      <c r="BK94" s="217">
        <f>ROUND(I94*H94,2)</f>
        <v>0</v>
      </c>
      <c r="BL94" s="18" t="s">
        <v>141</v>
      </c>
      <c r="BM94" s="216" t="s">
        <v>171</v>
      </c>
    </row>
    <row r="95" s="2" customFormat="1" ht="16.5" customHeight="1">
      <c r="A95" s="39"/>
      <c r="B95" s="40"/>
      <c r="C95" s="205" t="s">
        <v>141</v>
      </c>
      <c r="D95" s="205" t="s">
        <v>136</v>
      </c>
      <c r="E95" s="206" t="s">
        <v>743</v>
      </c>
      <c r="F95" s="207" t="s">
        <v>744</v>
      </c>
      <c r="G95" s="208" t="s">
        <v>179</v>
      </c>
      <c r="H95" s="209">
        <v>5</v>
      </c>
      <c r="I95" s="210"/>
      <c r="J95" s="211">
        <f>ROUND(I95*H95,2)</f>
        <v>0</v>
      </c>
      <c r="K95" s="207" t="s">
        <v>19</v>
      </c>
      <c r="L95" s="45"/>
      <c r="M95" s="212" t="s">
        <v>19</v>
      </c>
      <c r="N95" s="213" t="s">
        <v>43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141</v>
      </c>
      <c r="AT95" s="216" t="s">
        <v>136</v>
      </c>
      <c r="AU95" s="216" t="s">
        <v>82</v>
      </c>
      <c r="AY95" s="18" t="s">
        <v>133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80</v>
      </c>
      <c r="BK95" s="217">
        <f>ROUND(I95*H95,2)</f>
        <v>0</v>
      </c>
      <c r="BL95" s="18" t="s">
        <v>141</v>
      </c>
      <c r="BM95" s="216" t="s">
        <v>183</v>
      </c>
    </row>
    <row r="96" s="12" customFormat="1" ht="25.92" customHeight="1">
      <c r="A96" s="12"/>
      <c r="B96" s="189"/>
      <c r="C96" s="190"/>
      <c r="D96" s="191" t="s">
        <v>71</v>
      </c>
      <c r="E96" s="192" t="s">
        <v>243</v>
      </c>
      <c r="F96" s="192" t="s">
        <v>244</v>
      </c>
      <c r="G96" s="190"/>
      <c r="H96" s="190"/>
      <c r="I96" s="193"/>
      <c r="J96" s="194">
        <f>BK96</f>
        <v>0</v>
      </c>
      <c r="K96" s="190"/>
      <c r="L96" s="195"/>
      <c r="M96" s="196"/>
      <c r="N96" s="197"/>
      <c r="O96" s="197"/>
      <c r="P96" s="198">
        <f>P97+P99+P101</f>
        <v>0</v>
      </c>
      <c r="Q96" s="197"/>
      <c r="R96" s="198">
        <f>R97+R99+R101</f>
        <v>0</v>
      </c>
      <c r="S96" s="197"/>
      <c r="T96" s="199">
        <f>T97+T99+T101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0" t="s">
        <v>82</v>
      </c>
      <c r="AT96" s="201" t="s">
        <v>71</v>
      </c>
      <c r="AU96" s="201" t="s">
        <v>72</v>
      </c>
      <c r="AY96" s="200" t="s">
        <v>133</v>
      </c>
      <c r="BK96" s="202">
        <f>BK97+BK99+BK101</f>
        <v>0</v>
      </c>
    </row>
    <row r="97" s="12" customFormat="1" ht="22.8" customHeight="1">
      <c r="A97" s="12"/>
      <c r="B97" s="189"/>
      <c r="C97" s="190"/>
      <c r="D97" s="191" t="s">
        <v>71</v>
      </c>
      <c r="E97" s="203" t="s">
        <v>745</v>
      </c>
      <c r="F97" s="203" t="s">
        <v>746</v>
      </c>
      <c r="G97" s="190"/>
      <c r="H97" s="190"/>
      <c r="I97" s="193"/>
      <c r="J97" s="204">
        <f>BK97</f>
        <v>0</v>
      </c>
      <c r="K97" s="190"/>
      <c r="L97" s="195"/>
      <c r="M97" s="196"/>
      <c r="N97" s="197"/>
      <c r="O97" s="197"/>
      <c r="P97" s="198">
        <f>P98</f>
        <v>0</v>
      </c>
      <c r="Q97" s="197"/>
      <c r="R97" s="198">
        <f>R98</f>
        <v>0</v>
      </c>
      <c r="S97" s="197"/>
      <c r="T97" s="199">
        <f>T98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0" t="s">
        <v>82</v>
      </c>
      <c r="AT97" s="201" t="s">
        <v>71</v>
      </c>
      <c r="AU97" s="201" t="s">
        <v>80</v>
      </c>
      <c r="AY97" s="200" t="s">
        <v>133</v>
      </c>
      <c r="BK97" s="202">
        <f>BK98</f>
        <v>0</v>
      </c>
    </row>
    <row r="98" s="2" customFormat="1" ht="16.5" customHeight="1">
      <c r="A98" s="39"/>
      <c r="B98" s="40"/>
      <c r="C98" s="205" t="s">
        <v>166</v>
      </c>
      <c r="D98" s="205" t="s">
        <v>136</v>
      </c>
      <c r="E98" s="206" t="s">
        <v>747</v>
      </c>
      <c r="F98" s="207" t="s">
        <v>748</v>
      </c>
      <c r="G98" s="208" t="s">
        <v>275</v>
      </c>
      <c r="H98" s="209">
        <v>1</v>
      </c>
      <c r="I98" s="210"/>
      <c r="J98" s="211">
        <f>ROUND(I98*H98,2)</f>
        <v>0</v>
      </c>
      <c r="K98" s="207" t="s">
        <v>19</v>
      </c>
      <c r="L98" s="45"/>
      <c r="M98" s="212" t="s">
        <v>19</v>
      </c>
      <c r="N98" s="213" t="s">
        <v>43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153</v>
      </c>
      <c r="AT98" s="216" t="s">
        <v>136</v>
      </c>
      <c r="AU98" s="216" t="s">
        <v>82</v>
      </c>
      <c r="AY98" s="18" t="s">
        <v>133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80</v>
      </c>
      <c r="BK98" s="217">
        <f>ROUND(I98*H98,2)</f>
        <v>0</v>
      </c>
      <c r="BL98" s="18" t="s">
        <v>153</v>
      </c>
      <c r="BM98" s="216" t="s">
        <v>193</v>
      </c>
    </row>
    <row r="99" s="12" customFormat="1" ht="22.8" customHeight="1">
      <c r="A99" s="12"/>
      <c r="B99" s="189"/>
      <c r="C99" s="190"/>
      <c r="D99" s="191" t="s">
        <v>71</v>
      </c>
      <c r="E99" s="203" t="s">
        <v>385</v>
      </c>
      <c r="F99" s="203" t="s">
        <v>749</v>
      </c>
      <c r="G99" s="190"/>
      <c r="H99" s="190"/>
      <c r="I99" s="193"/>
      <c r="J99" s="204">
        <f>BK99</f>
        <v>0</v>
      </c>
      <c r="K99" s="190"/>
      <c r="L99" s="195"/>
      <c r="M99" s="196"/>
      <c r="N99" s="197"/>
      <c r="O99" s="197"/>
      <c r="P99" s="198">
        <f>P100</f>
        <v>0</v>
      </c>
      <c r="Q99" s="197"/>
      <c r="R99" s="198">
        <f>R100</f>
        <v>0</v>
      </c>
      <c r="S99" s="197"/>
      <c r="T99" s="199">
        <f>T100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0" t="s">
        <v>82</v>
      </c>
      <c r="AT99" s="201" t="s">
        <v>71</v>
      </c>
      <c r="AU99" s="201" t="s">
        <v>80</v>
      </c>
      <c r="AY99" s="200" t="s">
        <v>133</v>
      </c>
      <c r="BK99" s="202">
        <f>BK100</f>
        <v>0</v>
      </c>
    </row>
    <row r="100" s="2" customFormat="1" ht="16.5" customHeight="1">
      <c r="A100" s="39"/>
      <c r="B100" s="40"/>
      <c r="C100" s="205" t="s">
        <v>171</v>
      </c>
      <c r="D100" s="205" t="s">
        <v>136</v>
      </c>
      <c r="E100" s="206" t="s">
        <v>750</v>
      </c>
      <c r="F100" s="207" t="s">
        <v>751</v>
      </c>
      <c r="G100" s="208" t="s">
        <v>752</v>
      </c>
      <c r="H100" s="209">
        <v>4</v>
      </c>
      <c r="I100" s="210"/>
      <c r="J100" s="211">
        <f>ROUND(I100*H100,2)</f>
        <v>0</v>
      </c>
      <c r="K100" s="207" t="s">
        <v>19</v>
      </c>
      <c r="L100" s="45"/>
      <c r="M100" s="212" t="s">
        <v>19</v>
      </c>
      <c r="N100" s="213" t="s">
        <v>43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153</v>
      </c>
      <c r="AT100" s="216" t="s">
        <v>136</v>
      </c>
      <c r="AU100" s="216" t="s">
        <v>82</v>
      </c>
      <c r="AY100" s="18" t="s">
        <v>133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80</v>
      </c>
      <c r="BK100" s="217">
        <f>ROUND(I100*H100,2)</f>
        <v>0</v>
      </c>
      <c r="BL100" s="18" t="s">
        <v>153</v>
      </c>
      <c r="BM100" s="216" t="s">
        <v>221</v>
      </c>
    </row>
    <row r="101" s="12" customFormat="1" ht="22.8" customHeight="1">
      <c r="A101" s="12"/>
      <c r="B101" s="189"/>
      <c r="C101" s="190"/>
      <c r="D101" s="191" t="s">
        <v>71</v>
      </c>
      <c r="E101" s="203" t="s">
        <v>753</v>
      </c>
      <c r="F101" s="203" t="s">
        <v>754</v>
      </c>
      <c r="G101" s="190"/>
      <c r="H101" s="190"/>
      <c r="I101" s="193"/>
      <c r="J101" s="204">
        <f>BK101</f>
        <v>0</v>
      </c>
      <c r="K101" s="190"/>
      <c r="L101" s="195"/>
      <c r="M101" s="196"/>
      <c r="N101" s="197"/>
      <c r="O101" s="197"/>
      <c r="P101" s="198">
        <f>SUM(P102:P131)</f>
        <v>0</v>
      </c>
      <c r="Q101" s="197"/>
      <c r="R101" s="198">
        <f>SUM(R102:R131)</f>
        <v>0</v>
      </c>
      <c r="S101" s="197"/>
      <c r="T101" s="199">
        <f>SUM(T102:T131)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0" t="s">
        <v>82</v>
      </c>
      <c r="AT101" s="201" t="s">
        <v>71</v>
      </c>
      <c r="AU101" s="201" t="s">
        <v>80</v>
      </c>
      <c r="AY101" s="200" t="s">
        <v>133</v>
      </c>
      <c r="BK101" s="202">
        <f>SUM(BK102:BK131)</f>
        <v>0</v>
      </c>
    </row>
    <row r="102" s="2" customFormat="1" ht="16.5" customHeight="1">
      <c r="A102" s="39"/>
      <c r="B102" s="40"/>
      <c r="C102" s="205" t="s">
        <v>176</v>
      </c>
      <c r="D102" s="205" t="s">
        <v>136</v>
      </c>
      <c r="E102" s="206" t="s">
        <v>755</v>
      </c>
      <c r="F102" s="207" t="s">
        <v>756</v>
      </c>
      <c r="G102" s="208" t="s">
        <v>179</v>
      </c>
      <c r="H102" s="209">
        <v>25</v>
      </c>
      <c r="I102" s="210"/>
      <c r="J102" s="211">
        <f>ROUND(I102*H102,2)</f>
        <v>0</v>
      </c>
      <c r="K102" s="207" t="s">
        <v>19</v>
      </c>
      <c r="L102" s="45"/>
      <c r="M102" s="212" t="s">
        <v>19</v>
      </c>
      <c r="N102" s="213" t="s">
        <v>43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153</v>
      </c>
      <c r="AT102" s="216" t="s">
        <v>136</v>
      </c>
      <c r="AU102" s="216" t="s">
        <v>82</v>
      </c>
      <c r="AY102" s="18" t="s">
        <v>133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80</v>
      </c>
      <c r="BK102" s="217">
        <f>ROUND(I102*H102,2)</f>
        <v>0</v>
      </c>
      <c r="BL102" s="18" t="s">
        <v>153</v>
      </c>
      <c r="BM102" s="216" t="s">
        <v>232</v>
      </c>
    </row>
    <row r="103" s="2" customFormat="1" ht="16.5" customHeight="1">
      <c r="A103" s="39"/>
      <c r="B103" s="40"/>
      <c r="C103" s="257" t="s">
        <v>183</v>
      </c>
      <c r="D103" s="257" t="s">
        <v>266</v>
      </c>
      <c r="E103" s="258" t="s">
        <v>757</v>
      </c>
      <c r="F103" s="259" t="s">
        <v>756</v>
      </c>
      <c r="G103" s="260" t="s">
        <v>179</v>
      </c>
      <c r="H103" s="261">
        <v>25</v>
      </c>
      <c r="I103" s="262"/>
      <c r="J103" s="263">
        <f>ROUND(I103*H103,2)</f>
        <v>0</v>
      </c>
      <c r="K103" s="259" t="s">
        <v>19</v>
      </c>
      <c r="L103" s="264"/>
      <c r="M103" s="265" t="s">
        <v>19</v>
      </c>
      <c r="N103" s="266" t="s">
        <v>43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269</v>
      </c>
      <c r="AT103" s="216" t="s">
        <v>266</v>
      </c>
      <c r="AU103" s="216" t="s">
        <v>82</v>
      </c>
      <c r="AY103" s="18" t="s">
        <v>133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80</v>
      </c>
      <c r="BK103" s="217">
        <f>ROUND(I103*H103,2)</f>
        <v>0</v>
      </c>
      <c r="BL103" s="18" t="s">
        <v>153</v>
      </c>
      <c r="BM103" s="216" t="s">
        <v>153</v>
      </c>
    </row>
    <row r="104" s="2" customFormat="1" ht="16.5" customHeight="1">
      <c r="A104" s="39"/>
      <c r="B104" s="40"/>
      <c r="C104" s="205" t="s">
        <v>134</v>
      </c>
      <c r="D104" s="205" t="s">
        <v>136</v>
      </c>
      <c r="E104" s="206" t="s">
        <v>758</v>
      </c>
      <c r="F104" s="207" t="s">
        <v>759</v>
      </c>
      <c r="G104" s="208" t="s">
        <v>760</v>
      </c>
      <c r="H104" s="209">
        <v>85</v>
      </c>
      <c r="I104" s="210"/>
      <c r="J104" s="211">
        <f>ROUND(I104*H104,2)</f>
        <v>0</v>
      </c>
      <c r="K104" s="207" t="s">
        <v>19</v>
      </c>
      <c r="L104" s="45"/>
      <c r="M104" s="212" t="s">
        <v>19</v>
      </c>
      <c r="N104" s="213" t="s">
        <v>43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153</v>
      </c>
      <c r="AT104" s="216" t="s">
        <v>136</v>
      </c>
      <c r="AU104" s="216" t="s">
        <v>82</v>
      </c>
      <c r="AY104" s="18" t="s">
        <v>133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80</v>
      </c>
      <c r="BK104" s="217">
        <f>ROUND(I104*H104,2)</f>
        <v>0</v>
      </c>
      <c r="BL104" s="18" t="s">
        <v>153</v>
      </c>
      <c r="BM104" s="216" t="s">
        <v>258</v>
      </c>
    </row>
    <row r="105" s="2" customFormat="1" ht="16.5" customHeight="1">
      <c r="A105" s="39"/>
      <c r="B105" s="40"/>
      <c r="C105" s="257" t="s">
        <v>193</v>
      </c>
      <c r="D105" s="257" t="s">
        <v>266</v>
      </c>
      <c r="E105" s="258" t="s">
        <v>761</v>
      </c>
      <c r="F105" s="259" t="s">
        <v>762</v>
      </c>
      <c r="G105" s="260" t="s">
        <v>760</v>
      </c>
      <c r="H105" s="261">
        <v>10</v>
      </c>
      <c r="I105" s="262"/>
      <c r="J105" s="263">
        <f>ROUND(I105*H105,2)</f>
        <v>0</v>
      </c>
      <c r="K105" s="259" t="s">
        <v>19</v>
      </c>
      <c r="L105" s="264"/>
      <c r="M105" s="265" t="s">
        <v>19</v>
      </c>
      <c r="N105" s="266" t="s">
        <v>43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269</v>
      </c>
      <c r="AT105" s="216" t="s">
        <v>266</v>
      </c>
      <c r="AU105" s="216" t="s">
        <v>82</v>
      </c>
      <c r="AY105" s="18" t="s">
        <v>133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80</v>
      </c>
      <c r="BK105" s="217">
        <f>ROUND(I105*H105,2)</f>
        <v>0</v>
      </c>
      <c r="BL105" s="18" t="s">
        <v>153</v>
      </c>
      <c r="BM105" s="216" t="s">
        <v>272</v>
      </c>
    </row>
    <row r="106" s="2" customFormat="1" ht="16.5" customHeight="1">
      <c r="A106" s="39"/>
      <c r="B106" s="40"/>
      <c r="C106" s="257" t="s">
        <v>215</v>
      </c>
      <c r="D106" s="257" t="s">
        <v>266</v>
      </c>
      <c r="E106" s="258" t="s">
        <v>763</v>
      </c>
      <c r="F106" s="259" t="s">
        <v>764</v>
      </c>
      <c r="G106" s="260" t="s">
        <v>760</v>
      </c>
      <c r="H106" s="261">
        <v>5</v>
      </c>
      <c r="I106" s="262"/>
      <c r="J106" s="263">
        <f>ROUND(I106*H106,2)</f>
        <v>0</v>
      </c>
      <c r="K106" s="259" t="s">
        <v>19</v>
      </c>
      <c r="L106" s="264"/>
      <c r="M106" s="265" t="s">
        <v>19</v>
      </c>
      <c r="N106" s="266" t="s">
        <v>43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269</v>
      </c>
      <c r="AT106" s="216" t="s">
        <v>266</v>
      </c>
      <c r="AU106" s="216" t="s">
        <v>82</v>
      </c>
      <c r="AY106" s="18" t="s">
        <v>133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80</v>
      </c>
      <c r="BK106" s="217">
        <f>ROUND(I106*H106,2)</f>
        <v>0</v>
      </c>
      <c r="BL106" s="18" t="s">
        <v>153</v>
      </c>
      <c r="BM106" s="216" t="s">
        <v>281</v>
      </c>
    </row>
    <row r="107" s="2" customFormat="1" ht="16.5" customHeight="1">
      <c r="A107" s="39"/>
      <c r="B107" s="40"/>
      <c r="C107" s="257" t="s">
        <v>221</v>
      </c>
      <c r="D107" s="257" t="s">
        <v>266</v>
      </c>
      <c r="E107" s="258" t="s">
        <v>765</v>
      </c>
      <c r="F107" s="259" t="s">
        <v>766</v>
      </c>
      <c r="G107" s="260" t="s">
        <v>760</v>
      </c>
      <c r="H107" s="261">
        <v>5</v>
      </c>
      <c r="I107" s="262"/>
      <c r="J107" s="263">
        <f>ROUND(I107*H107,2)</f>
        <v>0</v>
      </c>
      <c r="K107" s="259" t="s">
        <v>19</v>
      </c>
      <c r="L107" s="264"/>
      <c r="M107" s="265" t="s">
        <v>19</v>
      </c>
      <c r="N107" s="266" t="s">
        <v>43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269</v>
      </c>
      <c r="AT107" s="216" t="s">
        <v>266</v>
      </c>
      <c r="AU107" s="216" t="s">
        <v>82</v>
      </c>
      <c r="AY107" s="18" t="s">
        <v>133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80</v>
      </c>
      <c r="BK107" s="217">
        <f>ROUND(I107*H107,2)</f>
        <v>0</v>
      </c>
      <c r="BL107" s="18" t="s">
        <v>153</v>
      </c>
      <c r="BM107" s="216" t="s">
        <v>290</v>
      </c>
    </row>
    <row r="108" s="2" customFormat="1" ht="16.5" customHeight="1">
      <c r="A108" s="39"/>
      <c r="B108" s="40"/>
      <c r="C108" s="257" t="s">
        <v>226</v>
      </c>
      <c r="D108" s="257" t="s">
        <v>266</v>
      </c>
      <c r="E108" s="258" t="s">
        <v>767</v>
      </c>
      <c r="F108" s="259" t="s">
        <v>768</v>
      </c>
      <c r="G108" s="260" t="s">
        <v>760</v>
      </c>
      <c r="H108" s="261">
        <v>5</v>
      </c>
      <c r="I108" s="262"/>
      <c r="J108" s="263">
        <f>ROUND(I108*H108,2)</f>
        <v>0</v>
      </c>
      <c r="K108" s="259" t="s">
        <v>19</v>
      </c>
      <c r="L108" s="264"/>
      <c r="M108" s="265" t="s">
        <v>19</v>
      </c>
      <c r="N108" s="266" t="s">
        <v>43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269</v>
      </c>
      <c r="AT108" s="216" t="s">
        <v>266</v>
      </c>
      <c r="AU108" s="216" t="s">
        <v>82</v>
      </c>
      <c r="AY108" s="18" t="s">
        <v>133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80</v>
      </c>
      <c r="BK108" s="217">
        <f>ROUND(I108*H108,2)</f>
        <v>0</v>
      </c>
      <c r="BL108" s="18" t="s">
        <v>153</v>
      </c>
      <c r="BM108" s="216" t="s">
        <v>308</v>
      </c>
    </row>
    <row r="109" s="2" customFormat="1" ht="16.5" customHeight="1">
      <c r="A109" s="39"/>
      <c r="B109" s="40"/>
      <c r="C109" s="257" t="s">
        <v>232</v>
      </c>
      <c r="D109" s="257" t="s">
        <v>266</v>
      </c>
      <c r="E109" s="258" t="s">
        <v>769</v>
      </c>
      <c r="F109" s="259" t="s">
        <v>770</v>
      </c>
      <c r="G109" s="260" t="s">
        <v>760</v>
      </c>
      <c r="H109" s="261">
        <v>18</v>
      </c>
      <c r="I109" s="262"/>
      <c r="J109" s="263">
        <f>ROUND(I109*H109,2)</f>
        <v>0</v>
      </c>
      <c r="K109" s="259" t="s">
        <v>19</v>
      </c>
      <c r="L109" s="264"/>
      <c r="M109" s="265" t="s">
        <v>19</v>
      </c>
      <c r="N109" s="266" t="s">
        <v>43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269</v>
      </c>
      <c r="AT109" s="216" t="s">
        <v>266</v>
      </c>
      <c r="AU109" s="216" t="s">
        <v>82</v>
      </c>
      <c r="AY109" s="18" t="s">
        <v>133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80</v>
      </c>
      <c r="BK109" s="217">
        <f>ROUND(I109*H109,2)</f>
        <v>0</v>
      </c>
      <c r="BL109" s="18" t="s">
        <v>153</v>
      </c>
      <c r="BM109" s="216" t="s">
        <v>321</v>
      </c>
    </row>
    <row r="110" s="2" customFormat="1" ht="16.5" customHeight="1">
      <c r="A110" s="39"/>
      <c r="B110" s="40"/>
      <c r="C110" s="257" t="s">
        <v>8</v>
      </c>
      <c r="D110" s="257" t="s">
        <v>266</v>
      </c>
      <c r="E110" s="258" t="s">
        <v>771</v>
      </c>
      <c r="F110" s="259" t="s">
        <v>772</v>
      </c>
      <c r="G110" s="260" t="s">
        <v>760</v>
      </c>
      <c r="H110" s="261">
        <v>10</v>
      </c>
      <c r="I110" s="262"/>
      <c r="J110" s="263">
        <f>ROUND(I110*H110,2)</f>
        <v>0</v>
      </c>
      <c r="K110" s="259" t="s">
        <v>19</v>
      </c>
      <c r="L110" s="264"/>
      <c r="M110" s="265" t="s">
        <v>19</v>
      </c>
      <c r="N110" s="266" t="s">
        <v>43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269</v>
      </c>
      <c r="AT110" s="216" t="s">
        <v>266</v>
      </c>
      <c r="AU110" s="216" t="s">
        <v>82</v>
      </c>
      <c r="AY110" s="18" t="s">
        <v>133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80</v>
      </c>
      <c r="BK110" s="217">
        <f>ROUND(I110*H110,2)</f>
        <v>0</v>
      </c>
      <c r="BL110" s="18" t="s">
        <v>153</v>
      </c>
      <c r="BM110" s="216" t="s">
        <v>335</v>
      </c>
    </row>
    <row r="111" s="2" customFormat="1" ht="16.5" customHeight="1">
      <c r="A111" s="39"/>
      <c r="B111" s="40"/>
      <c r="C111" s="257" t="s">
        <v>153</v>
      </c>
      <c r="D111" s="257" t="s">
        <v>266</v>
      </c>
      <c r="E111" s="258" t="s">
        <v>773</v>
      </c>
      <c r="F111" s="259" t="s">
        <v>774</v>
      </c>
      <c r="G111" s="260" t="s">
        <v>760</v>
      </c>
      <c r="H111" s="261">
        <v>32</v>
      </c>
      <c r="I111" s="262"/>
      <c r="J111" s="263">
        <f>ROUND(I111*H111,2)</f>
        <v>0</v>
      </c>
      <c r="K111" s="259" t="s">
        <v>19</v>
      </c>
      <c r="L111" s="264"/>
      <c r="M111" s="265" t="s">
        <v>19</v>
      </c>
      <c r="N111" s="266" t="s">
        <v>43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269</v>
      </c>
      <c r="AT111" s="216" t="s">
        <v>266</v>
      </c>
      <c r="AU111" s="216" t="s">
        <v>82</v>
      </c>
      <c r="AY111" s="18" t="s">
        <v>133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80</v>
      </c>
      <c r="BK111" s="217">
        <f>ROUND(I111*H111,2)</f>
        <v>0</v>
      </c>
      <c r="BL111" s="18" t="s">
        <v>153</v>
      </c>
      <c r="BM111" s="216" t="s">
        <v>269</v>
      </c>
    </row>
    <row r="112" s="2" customFormat="1" ht="16.5" customHeight="1">
      <c r="A112" s="39"/>
      <c r="B112" s="40"/>
      <c r="C112" s="205" t="s">
        <v>252</v>
      </c>
      <c r="D112" s="205" t="s">
        <v>136</v>
      </c>
      <c r="E112" s="206" t="s">
        <v>775</v>
      </c>
      <c r="F112" s="207" t="s">
        <v>776</v>
      </c>
      <c r="G112" s="208" t="s">
        <v>760</v>
      </c>
      <c r="H112" s="209">
        <v>4</v>
      </c>
      <c r="I112" s="210"/>
      <c r="J112" s="211">
        <f>ROUND(I112*H112,2)</f>
        <v>0</v>
      </c>
      <c r="K112" s="207" t="s">
        <v>19</v>
      </c>
      <c r="L112" s="45"/>
      <c r="M112" s="212" t="s">
        <v>19</v>
      </c>
      <c r="N112" s="213" t="s">
        <v>43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153</v>
      </c>
      <c r="AT112" s="216" t="s">
        <v>136</v>
      </c>
      <c r="AU112" s="216" t="s">
        <v>82</v>
      </c>
      <c r="AY112" s="18" t="s">
        <v>133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80</v>
      </c>
      <c r="BK112" s="217">
        <f>ROUND(I112*H112,2)</f>
        <v>0</v>
      </c>
      <c r="BL112" s="18" t="s">
        <v>153</v>
      </c>
      <c r="BM112" s="216" t="s">
        <v>353</v>
      </c>
    </row>
    <row r="113" s="2" customFormat="1" ht="16.5" customHeight="1">
      <c r="A113" s="39"/>
      <c r="B113" s="40"/>
      <c r="C113" s="257" t="s">
        <v>258</v>
      </c>
      <c r="D113" s="257" t="s">
        <v>266</v>
      </c>
      <c r="E113" s="258" t="s">
        <v>777</v>
      </c>
      <c r="F113" s="259" t="s">
        <v>776</v>
      </c>
      <c r="G113" s="260" t="s">
        <v>760</v>
      </c>
      <c r="H113" s="261">
        <v>4</v>
      </c>
      <c r="I113" s="262"/>
      <c r="J113" s="263">
        <f>ROUND(I113*H113,2)</f>
        <v>0</v>
      </c>
      <c r="K113" s="259" t="s">
        <v>19</v>
      </c>
      <c r="L113" s="264"/>
      <c r="M113" s="265" t="s">
        <v>19</v>
      </c>
      <c r="N113" s="266" t="s">
        <v>43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269</v>
      </c>
      <c r="AT113" s="216" t="s">
        <v>266</v>
      </c>
      <c r="AU113" s="216" t="s">
        <v>82</v>
      </c>
      <c r="AY113" s="18" t="s">
        <v>133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80</v>
      </c>
      <c r="BK113" s="217">
        <f>ROUND(I113*H113,2)</f>
        <v>0</v>
      </c>
      <c r="BL113" s="18" t="s">
        <v>153</v>
      </c>
      <c r="BM113" s="216" t="s">
        <v>365</v>
      </c>
    </row>
    <row r="114" s="2" customFormat="1" ht="16.5" customHeight="1">
      <c r="A114" s="39"/>
      <c r="B114" s="40"/>
      <c r="C114" s="205" t="s">
        <v>265</v>
      </c>
      <c r="D114" s="205" t="s">
        <v>136</v>
      </c>
      <c r="E114" s="206" t="s">
        <v>778</v>
      </c>
      <c r="F114" s="207" t="s">
        <v>779</v>
      </c>
      <c r="G114" s="208" t="s">
        <v>179</v>
      </c>
      <c r="H114" s="209">
        <v>230</v>
      </c>
      <c r="I114" s="210"/>
      <c r="J114" s="211">
        <f>ROUND(I114*H114,2)</f>
        <v>0</v>
      </c>
      <c r="K114" s="207" t="s">
        <v>19</v>
      </c>
      <c r="L114" s="45"/>
      <c r="M114" s="212" t="s">
        <v>19</v>
      </c>
      <c r="N114" s="213" t="s">
        <v>43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153</v>
      </c>
      <c r="AT114" s="216" t="s">
        <v>136</v>
      </c>
      <c r="AU114" s="216" t="s">
        <v>82</v>
      </c>
      <c r="AY114" s="18" t="s">
        <v>133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80</v>
      </c>
      <c r="BK114" s="217">
        <f>ROUND(I114*H114,2)</f>
        <v>0</v>
      </c>
      <c r="BL114" s="18" t="s">
        <v>153</v>
      </c>
      <c r="BM114" s="216" t="s">
        <v>378</v>
      </c>
    </row>
    <row r="115" s="2" customFormat="1" ht="16.5" customHeight="1">
      <c r="A115" s="39"/>
      <c r="B115" s="40"/>
      <c r="C115" s="257" t="s">
        <v>272</v>
      </c>
      <c r="D115" s="257" t="s">
        <v>266</v>
      </c>
      <c r="E115" s="258" t="s">
        <v>780</v>
      </c>
      <c r="F115" s="259" t="s">
        <v>781</v>
      </c>
      <c r="G115" s="260" t="s">
        <v>179</v>
      </c>
      <c r="H115" s="261">
        <v>230</v>
      </c>
      <c r="I115" s="262"/>
      <c r="J115" s="263">
        <f>ROUND(I115*H115,2)</f>
        <v>0</v>
      </c>
      <c r="K115" s="259" t="s">
        <v>19</v>
      </c>
      <c r="L115" s="264"/>
      <c r="M115" s="265" t="s">
        <v>19</v>
      </c>
      <c r="N115" s="266" t="s">
        <v>43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269</v>
      </c>
      <c r="AT115" s="216" t="s">
        <v>266</v>
      </c>
      <c r="AU115" s="216" t="s">
        <v>82</v>
      </c>
      <c r="AY115" s="18" t="s">
        <v>133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80</v>
      </c>
      <c r="BK115" s="217">
        <f>ROUND(I115*H115,2)</f>
        <v>0</v>
      </c>
      <c r="BL115" s="18" t="s">
        <v>153</v>
      </c>
      <c r="BM115" s="216" t="s">
        <v>394</v>
      </c>
    </row>
    <row r="116" s="2" customFormat="1" ht="16.5" customHeight="1">
      <c r="A116" s="39"/>
      <c r="B116" s="40"/>
      <c r="C116" s="205" t="s">
        <v>7</v>
      </c>
      <c r="D116" s="205" t="s">
        <v>136</v>
      </c>
      <c r="E116" s="206" t="s">
        <v>782</v>
      </c>
      <c r="F116" s="207" t="s">
        <v>783</v>
      </c>
      <c r="G116" s="208" t="s">
        <v>179</v>
      </c>
      <c r="H116" s="209">
        <v>10</v>
      </c>
      <c r="I116" s="210"/>
      <c r="J116" s="211">
        <f>ROUND(I116*H116,2)</f>
        <v>0</v>
      </c>
      <c r="K116" s="207" t="s">
        <v>19</v>
      </c>
      <c r="L116" s="45"/>
      <c r="M116" s="212" t="s">
        <v>19</v>
      </c>
      <c r="N116" s="213" t="s">
        <v>43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153</v>
      </c>
      <c r="AT116" s="216" t="s">
        <v>136</v>
      </c>
      <c r="AU116" s="216" t="s">
        <v>82</v>
      </c>
      <c r="AY116" s="18" t="s">
        <v>133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80</v>
      </c>
      <c r="BK116" s="217">
        <f>ROUND(I116*H116,2)</f>
        <v>0</v>
      </c>
      <c r="BL116" s="18" t="s">
        <v>153</v>
      </c>
      <c r="BM116" s="216" t="s">
        <v>407</v>
      </c>
    </row>
    <row r="117" s="2" customFormat="1" ht="16.5" customHeight="1">
      <c r="A117" s="39"/>
      <c r="B117" s="40"/>
      <c r="C117" s="257" t="s">
        <v>281</v>
      </c>
      <c r="D117" s="257" t="s">
        <v>266</v>
      </c>
      <c r="E117" s="258" t="s">
        <v>784</v>
      </c>
      <c r="F117" s="259" t="s">
        <v>785</v>
      </c>
      <c r="G117" s="260" t="s">
        <v>179</v>
      </c>
      <c r="H117" s="261">
        <v>10</v>
      </c>
      <c r="I117" s="262"/>
      <c r="J117" s="263">
        <f>ROUND(I117*H117,2)</f>
        <v>0</v>
      </c>
      <c r="K117" s="259" t="s">
        <v>19</v>
      </c>
      <c r="L117" s="264"/>
      <c r="M117" s="265" t="s">
        <v>19</v>
      </c>
      <c r="N117" s="266" t="s">
        <v>43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269</v>
      </c>
      <c r="AT117" s="216" t="s">
        <v>266</v>
      </c>
      <c r="AU117" s="216" t="s">
        <v>82</v>
      </c>
      <c r="AY117" s="18" t="s">
        <v>133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80</v>
      </c>
      <c r="BK117" s="217">
        <f>ROUND(I117*H117,2)</f>
        <v>0</v>
      </c>
      <c r="BL117" s="18" t="s">
        <v>153</v>
      </c>
      <c r="BM117" s="216" t="s">
        <v>421</v>
      </c>
    </row>
    <row r="118" s="2" customFormat="1" ht="16.5" customHeight="1">
      <c r="A118" s="39"/>
      <c r="B118" s="40"/>
      <c r="C118" s="205" t="s">
        <v>286</v>
      </c>
      <c r="D118" s="205" t="s">
        <v>136</v>
      </c>
      <c r="E118" s="206" t="s">
        <v>786</v>
      </c>
      <c r="F118" s="207" t="s">
        <v>787</v>
      </c>
      <c r="G118" s="208" t="s">
        <v>760</v>
      </c>
      <c r="H118" s="209">
        <v>5</v>
      </c>
      <c r="I118" s="210"/>
      <c r="J118" s="211">
        <f>ROUND(I118*H118,2)</f>
        <v>0</v>
      </c>
      <c r="K118" s="207" t="s">
        <v>19</v>
      </c>
      <c r="L118" s="45"/>
      <c r="M118" s="212" t="s">
        <v>19</v>
      </c>
      <c r="N118" s="213" t="s">
        <v>43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153</v>
      </c>
      <c r="AT118" s="216" t="s">
        <v>136</v>
      </c>
      <c r="AU118" s="216" t="s">
        <v>82</v>
      </c>
      <c r="AY118" s="18" t="s">
        <v>133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80</v>
      </c>
      <c r="BK118" s="217">
        <f>ROUND(I118*H118,2)</f>
        <v>0</v>
      </c>
      <c r="BL118" s="18" t="s">
        <v>153</v>
      </c>
      <c r="BM118" s="216" t="s">
        <v>432</v>
      </c>
    </row>
    <row r="119" s="2" customFormat="1" ht="16.5" customHeight="1">
      <c r="A119" s="39"/>
      <c r="B119" s="40"/>
      <c r="C119" s="257" t="s">
        <v>290</v>
      </c>
      <c r="D119" s="257" t="s">
        <v>266</v>
      </c>
      <c r="E119" s="258" t="s">
        <v>788</v>
      </c>
      <c r="F119" s="259" t="s">
        <v>789</v>
      </c>
      <c r="G119" s="260" t="s">
        <v>760</v>
      </c>
      <c r="H119" s="261">
        <v>5</v>
      </c>
      <c r="I119" s="262"/>
      <c r="J119" s="263">
        <f>ROUND(I119*H119,2)</f>
        <v>0</v>
      </c>
      <c r="K119" s="259" t="s">
        <v>19</v>
      </c>
      <c r="L119" s="264"/>
      <c r="M119" s="265" t="s">
        <v>19</v>
      </c>
      <c r="N119" s="266" t="s">
        <v>43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269</v>
      </c>
      <c r="AT119" s="216" t="s">
        <v>266</v>
      </c>
      <c r="AU119" s="216" t="s">
        <v>82</v>
      </c>
      <c r="AY119" s="18" t="s">
        <v>133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80</v>
      </c>
      <c r="BK119" s="217">
        <f>ROUND(I119*H119,2)</f>
        <v>0</v>
      </c>
      <c r="BL119" s="18" t="s">
        <v>153</v>
      </c>
      <c r="BM119" s="216" t="s">
        <v>442</v>
      </c>
    </row>
    <row r="120" s="2" customFormat="1" ht="16.5" customHeight="1">
      <c r="A120" s="39"/>
      <c r="B120" s="40"/>
      <c r="C120" s="205" t="s">
        <v>299</v>
      </c>
      <c r="D120" s="205" t="s">
        <v>136</v>
      </c>
      <c r="E120" s="206" t="s">
        <v>790</v>
      </c>
      <c r="F120" s="207" t="s">
        <v>791</v>
      </c>
      <c r="G120" s="208" t="s">
        <v>792</v>
      </c>
      <c r="H120" s="209">
        <v>5</v>
      </c>
      <c r="I120" s="210"/>
      <c r="J120" s="211">
        <f>ROUND(I120*H120,2)</f>
        <v>0</v>
      </c>
      <c r="K120" s="207" t="s">
        <v>19</v>
      </c>
      <c r="L120" s="45"/>
      <c r="M120" s="212" t="s">
        <v>19</v>
      </c>
      <c r="N120" s="213" t="s">
        <v>43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153</v>
      </c>
      <c r="AT120" s="216" t="s">
        <v>136</v>
      </c>
      <c r="AU120" s="216" t="s">
        <v>82</v>
      </c>
      <c r="AY120" s="18" t="s">
        <v>133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80</v>
      </c>
      <c r="BK120" s="217">
        <f>ROUND(I120*H120,2)</f>
        <v>0</v>
      </c>
      <c r="BL120" s="18" t="s">
        <v>153</v>
      </c>
      <c r="BM120" s="216" t="s">
        <v>453</v>
      </c>
    </row>
    <row r="121" s="2" customFormat="1" ht="16.5" customHeight="1">
      <c r="A121" s="39"/>
      <c r="B121" s="40"/>
      <c r="C121" s="257" t="s">
        <v>308</v>
      </c>
      <c r="D121" s="257" t="s">
        <v>266</v>
      </c>
      <c r="E121" s="258" t="s">
        <v>793</v>
      </c>
      <c r="F121" s="259" t="s">
        <v>794</v>
      </c>
      <c r="G121" s="260" t="s">
        <v>792</v>
      </c>
      <c r="H121" s="261">
        <v>5</v>
      </c>
      <c r="I121" s="262"/>
      <c r="J121" s="263">
        <f>ROUND(I121*H121,2)</f>
        <v>0</v>
      </c>
      <c r="K121" s="259" t="s">
        <v>19</v>
      </c>
      <c r="L121" s="264"/>
      <c r="M121" s="265" t="s">
        <v>19</v>
      </c>
      <c r="N121" s="266" t="s">
        <v>43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269</v>
      </c>
      <c r="AT121" s="216" t="s">
        <v>266</v>
      </c>
      <c r="AU121" s="216" t="s">
        <v>82</v>
      </c>
      <c r="AY121" s="18" t="s">
        <v>133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80</v>
      </c>
      <c r="BK121" s="217">
        <f>ROUND(I121*H121,2)</f>
        <v>0</v>
      </c>
      <c r="BL121" s="18" t="s">
        <v>153</v>
      </c>
      <c r="BM121" s="216" t="s">
        <v>464</v>
      </c>
    </row>
    <row r="122" s="2" customFormat="1" ht="16.5" customHeight="1">
      <c r="A122" s="39"/>
      <c r="B122" s="40"/>
      <c r="C122" s="205" t="s">
        <v>314</v>
      </c>
      <c r="D122" s="205" t="s">
        <v>136</v>
      </c>
      <c r="E122" s="206" t="s">
        <v>795</v>
      </c>
      <c r="F122" s="207" t="s">
        <v>796</v>
      </c>
      <c r="G122" s="208" t="s">
        <v>760</v>
      </c>
      <c r="H122" s="209">
        <v>91</v>
      </c>
      <c r="I122" s="210"/>
      <c r="J122" s="211">
        <f>ROUND(I122*H122,2)</f>
        <v>0</v>
      </c>
      <c r="K122" s="207" t="s">
        <v>19</v>
      </c>
      <c r="L122" s="45"/>
      <c r="M122" s="212" t="s">
        <v>19</v>
      </c>
      <c r="N122" s="213" t="s">
        <v>43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153</v>
      </c>
      <c r="AT122" s="216" t="s">
        <v>136</v>
      </c>
      <c r="AU122" s="216" t="s">
        <v>82</v>
      </c>
      <c r="AY122" s="18" t="s">
        <v>133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80</v>
      </c>
      <c r="BK122" s="217">
        <f>ROUND(I122*H122,2)</f>
        <v>0</v>
      </c>
      <c r="BL122" s="18" t="s">
        <v>153</v>
      </c>
      <c r="BM122" s="216" t="s">
        <v>481</v>
      </c>
    </row>
    <row r="123" s="2" customFormat="1" ht="16.5" customHeight="1">
      <c r="A123" s="39"/>
      <c r="B123" s="40"/>
      <c r="C123" s="257" t="s">
        <v>321</v>
      </c>
      <c r="D123" s="257" t="s">
        <v>266</v>
      </c>
      <c r="E123" s="258" t="s">
        <v>797</v>
      </c>
      <c r="F123" s="259" t="s">
        <v>796</v>
      </c>
      <c r="G123" s="260" t="s">
        <v>760</v>
      </c>
      <c r="H123" s="261">
        <v>91</v>
      </c>
      <c r="I123" s="262"/>
      <c r="J123" s="263">
        <f>ROUND(I123*H123,2)</f>
        <v>0</v>
      </c>
      <c r="K123" s="259" t="s">
        <v>19</v>
      </c>
      <c r="L123" s="264"/>
      <c r="M123" s="265" t="s">
        <v>19</v>
      </c>
      <c r="N123" s="266" t="s">
        <v>43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269</v>
      </c>
      <c r="AT123" s="216" t="s">
        <v>266</v>
      </c>
      <c r="AU123" s="216" t="s">
        <v>82</v>
      </c>
      <c r="AY123" s="18" t="s">
        <v>133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80</v>
      </c>
      <c r="BK123" s="217">
        <f>ROUND(I123*H123,2)</f>
        <v>0</v>
      </c>
      <c r="BL123" s="18" t="s">
        <v>153</v>
      </c>
      <c r="BM123" s="216" t="s">
        <v>498</v>
      </c>
    </row>
    <row r="124" s="2" customFormat="1" ht="16.5" customHeight="1">
      <c r="A124" s="39"/>
      <c r="B124" s="40"/>
      <c r="C124" s="205" t="s">
        <v>328</v>
      </c>
      <c r="D124" s="205" t="s">
        <v>136</v>
      </c>
      <c r="E124" s="206" t="s">
        <v>798</v>
      </c>
      <c r="F124" s="207" t="s">
        <v>799</v>
      </c>
      <c r="G124" s="208" t="s">
        <v>760</v>
      </c>
      <c r="H124" s="209">
        <v>15</v>
      </c>
      <c r="I124" s="210"/>
      <c r="J124" s="211">
        <f>ROUND(I124*H124,2)</f>
        <v>0</v>
      </c>
      <c r="K124" s="207" t="s">
        <v>19</v>
      </c>
      <c r="L124" s="45"/>
      <c r="M124" s="212" t="s">
        <v>19</v>
      </c>
      <c r="N124" s="213" t="s">
        <v>43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153</v>
      </c>
      <c r="AT124" s="216" t="s">
        <v>136</v>
      </c>
      <c r="AU124" s="216" t="s">
        <v>82</v>
      </c>
      <c r="AY124" s="18" t="s">
        <v>133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80</v>
      </c>
      <c r="BK124" s="217">
        <f>ROUND(I124*H124,2)</f>
        <v>0</v>
      </c>
      <c r="BL124" s="18" t="s">
        <v>153</v>
      </c>
      <c r="BM124" s="216" t="s">
        <v>511</v>
      </c>
    </row>
    <row r="125" s="2" customFormat="1" ht="16.5" customHeight="1">
      <c r="A125" s="39"/>
      <c r="B125" s="40"/>
      <c r="C125" s="257" t="s">
        <v>335</v>
      </c>
      <c r="D125" s="257" t="s">
        <v>266</v>
      </c>
      <c r="E125" s="258" t="s">
        <v>800</v>
      </c>
      <c r="F125" s="259" t="s">
        <v>801</v>
      </c>
      <c r="G125" s="260" t="s">
        <v>760</v>
      </c>
      <c r="H125" s="261">
        <v>15</v>
      </c>
      <c r="I125" s="262"/>
      <c r="J125" s="263">
        <f>ROUND(I125*H125,2)</f>
        <v>0</v>
      </c>
      <c r="K125" s="259" t="s">
        <v>19</v>
      </c>
      <c r="L125" s="264"/>
      <c r="M125" s="265" t="s">
        <v>19</v>
      </c>
      <c r="N125" s="266" t="s">
        <v>43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269</v>
      </c>
      <c r="AT125" s="216" t="s">
        <v>266</v>
      </c>
      <c r="AU125" s="216" t="s">
        <v>82</v>
      </c>
      <c r="AY125" s="18" t="s">
        <v>133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80</v>
      </c>
      <c r="BK125" s="217">
        <f>ROUND(I125*H125,2)</f>
        <v>0</v>
      </c>
      <c r="BL125" s="18" t="s">
        <v>153</v>
      </c>
      <c r="BM125" s="216" t="s">
        <v>521</v>
      </c>
    </row>
    <row r="126" s="2" customFormat="1" ht="16.5" customHeight="1">
      <c r="A126" s="39"/>
      <c r="B126" s="40"/>
      <c r="C126" s="205" t="s">
        <v>339</v>
      </c>
      <c r="D126" s="205" t="s">
        <v>136</v>
      </c>
      <c r="E126" s="206" t="s">
        <v>802</v>
      </c>
      <c r="F126" s="207" t="s">
        <v>803</v>
      </c>
      <c r="G126" s="208" t="s">
        <v>760</v>
      </c>
      <c r="H126" s="209">
        <v>1</v>
      </c>
      <c r="I126" s="210"/>
      <c r="J126" s="211">
        <f>ROUND(I126*H126,2)</f>
        <v>0</v>
      </c>
      <c r="K126" s="207" t="s">
        <v>19</v>
      </c>
      <c r="L126" s="45"/>
      <c r="M126" s="212" t="s">
        <v>19</v>
      </c>
      <c r="N126" s="213" t="s">
        <v>43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153</v>
      </c>
      <c r="AT126" s="216" t="s">
        <v>136</v>
      </c>
      <c r="AU126" s="216" t="s">
        <v>82</v>
      </c>
      <c r="AY126" s="18" t="s">
        <v>133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80</v>
      </c>
      <c r="BK126" s="217">
        <f>ROUND(I126*H126,2)</f>
        <v>0</v>
      </c>
      <c r="BL126" s="18" t="s">
        <v>153</v>
      </c>
      <c r="BM126" s="216" t="s">
        <v>533</v>
      </c>
    </row>
    <row r="127" s="2" customFormat="1" ht="16.5" customHeight="1">
      <c r="A127" s="39"/>
      <c r="B127" s="40"/>
      <c r="C127" s="257" t="s">
        <v>269</v>
      </c>
      <c r="D127" s="257" t="s">
        <v>266</v>
      </c>
      <c r="E127" s="258" t="s">
        <v>804</v>
      </c>
      <c r="F127" s="259" t="s">
        <v>805</v>
      </c>
      <c r="G127" s="260" t="s">
        <v>760</v>
      </c>
      <c r="H127" s="261">
        <v>1</v>
      </c>
      <c r="I127" s="262"/>
      <c r="J127" s="263">
        <f>ROUND(I127*H127,2)</f>
        <v>0</v>
      </c>
      <c r="K127" s="259" t="s">
        <v>19</v>
      </c>
      <c r="L127" s="264"/>
      <c r="M127" s="265" t="s">
        <v>19</v>
      </c>
      <c r="N127" s="266" t="s">
        <v>43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269</v>
      </c>
      <c r="AT127" s="216" t="s">
        <v>266</v>
      </c>
      <c r="AU127" s="216" t="s">
        <v>82</v>
      </c>
      <c r="AY127" s="18" t="s">
        <v>133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80</v>
      </c>
      <c r="BK127" s="217">
        <f>ROUND(I127*H127,2)</f>
        <v>0</v>
      </c>
      <c r="BL127" s="18" t="s">
        <v>153</v>
      </c>
      <c r="BM127" s="216" t="s">
        <v>546</v>
      </c>
    </row>
    <row r="128" s="2" customFormat="1" ht="16.5" customHeight="1">
      <c r="A128" s="39"/>
      <c r="B128" s="40"/>
      <c r="C128" s="205" t="s">
        <v>348</v>
      </c>
      <c r="D128" s="205" t="s">
        <v>136</v>
      </c>
      <c r="E128" s="206" t="s">
        <v>806</v>
      </c>
      <c r="F128" s="207" t="s">
        <v>807</v>
      </c>
      <c r="G128" s="208" t="s">
        <v>760</v>
      </c>
      <c r="H128" s="209">
        <v>8</v>
      </c>
      <c r="I128" s="210"/>
      <c r="J128" s="211">
        <f>ROUND(I128*H128,2)</f>
        <v>0</v>
      </c>
      <c r="K128" s="207" t="s">
        <v>19</v>
      </c>
      <c r="L128" s="45"/>
      <c r="M128" s="212" t="s">
        <v>19</v>
      </c>
      <c r="N128" s="213" t="s">
        <v>43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153</v>
      </c>
      <c r="AT128" s="216" t="s">
        <v>136</v>
      </c>
      <c r="AU128" s="216" t="s">
        <v>82</v>
      </c>
      <c r="AY128" s="18" t="s">
        <v>133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80</v>
      </c>
      <c r="BK128" s="217">
        <f>ROUND(I128*H128,2)</f>
        <v>0</v>
      </c>
      <c r="BL128" s="18" t="s">
        <v>153</v>
      </c>
      <c r="BM128" s="216" t="s">
        <v>558</v>
      </c>
    </row>
    <row r="129" s="2" customFormat="1" ht="16.5" customHeight="1">
      <c r="A129" s="39"/>
      <c r="B129" s="40"/>
      <c r="C129" s="257" t="s">
        <v>353</v>
      </c>
      <c r="D129" s="257" t="s">
        <v>266</v>
      </c>
      <c r="E129" s="258" t="s">
        <v>808</v>
      </c>
      <c r="F129" s="259" t="s">
        <v>809</v>
      </c>
      <c r="G129" s="260" t="s">
        <v>760</v>
      </c>
      <c r="H129" s="261">
        <v>8</v>
      </c>
      <c r="I129" s="262"/>
      <c r="J129" s="263">
        <f>ROUND(I129*H129,2)</f>
        <v>0</v>
      </c>
      <c r="K129" s="259" t="s">
        <v>19</v>
      </c>
      <c r="L129" s="264"/>
      <c r="M129" s="265" t="s">
        <v>19</v>
      </c>
      <c r="N129" s="266" t="s">
        <v>43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269</v>
      </c>
      <c r="AT129" s="216" t="s">
        <v>266</v>
      </c>
      <c r="AU129" s="216" t="s">
        <v>82</v>
      </c>
      <c r="AY129" s="18" t="s">
        <v>133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80</v>
      </c>
      <c r="BK129" s="217">
        <f>ROUND(I129*H129,2)</f>
        <v>0</v>
      </c>
      <c r="BL129" s="18" t="s">
        <v>153</v>
      </c>
      <c r="BM129" s="216" t="s">
        <v>572</v>
      </c>
    </row>
    <row r="130" s="2" customFormat="1" ht="21.75" customHeight="1">
      <c r="A130" s="39"/>
      <c r="B130" s="40"/>
      <c r="C130" s="205" t="s">
        <v>360</v>
      </c>
      <c r="D130" s="205" t="s">
        <v>136</v>
      </c>
      <c r="E130" s="206" t="s">
        <v>810</v>
      </c>
      <c r="F130" s="207" t="s">
        <v>811</v>
      </c>
      <c r="G130" s="208" t="s">
        <v>275</v>
      </c>
      <c r="H130" s="209">
        <v>1</v>
      </c>
      <c r="I130" s="210"/>
      <c r="J130" s="211">
        <f>ROUND(I130*H130,2)</f>
        <v>0</v>
      </c>
      <c r="K130" s="207" t="s">
        <v>19</v>
      </c>
      <c r="L130" s="45"/>
      <c r="M130" s="212" t="s">
        <v>19</v>
      </c>
      <c r="N130" s="213" t="s">
        <v>43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153</v>
      </c>
      <c r="AT130" s="216" t="s">
        <v>136</v>
      </c>
      <c r="AU130" s="216" t="s">
        <v>82</v>
      </c>
      <c r="AY130" s="18" t="s">
        <v>133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80</v>
      </c>
      <c r="BK130" s="217">
        <f>ROUND(I130*H130,2)</f>
        <v>0</v>
      </c>
      <c r="BL130" s="18" t="s">
        <v>153</v>
      </c>
      <c r="BM130" s="216" t="s">
        <v>588</v>
      </c>
    </row>
    <row r="131" s="2" customFormat="1" ht="21.75" customHeight="1">
      <c r="A131" s="39"/>
      <c r="B131" s="40"/>
      <c r="C131" s="257" t="s">
        <v>365</v>
      </c>
      <c r="D131" s="257" t="s">
        <v>266</v>
      </c>
      <c r="E131" s="258" t="s">
        <v>812</v>
      </c>
      <c r="F131" s="259" t="s">
        <v>811</v>
      </c>
      <c r="G131" s="260" t="s">
        <v>760</v>
      </c>
      <c r="H131" s="261">
        <v>1</v>
      </c>
      <c r="I131" s="262"/>
      <c r="J131" s="263">
        <f>ROUND(I131*H131,2)</f>
        <v>0</v>
      </c>
      <c r="K131" s="259" t="s">
        <v>19</v>
      </c>
      <c r="L131" s="264"/>
      <c r="M131" s="265" t="s">
        <v>19</v>
      </c>
      <c r="N131" s="266" t="s">
        <v>43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269</v>
      </c>
      <c r="AT131" s="216" t="s">
        <v>266</v>
      </c>
      <c r="AU131" s="216" t="s">
        <v>82</v>
      </c>
      <c r="AY131" s="18" t="s">
        <v>133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80</v>
      </c>
      <c r="BK131" s="217">
        <f>ROUND(I131*H131,2)</f>
        <v>0</v>
      </c>
      <c r="BL131" s="18" t="s">
        <v>153</v>
      </c>
      <c r="BM131" s="216" t="s">
        <v>605</v>
      </c>
    </row>
    <row r="132" s="12" customFormat="1" ht="25.92" customHeight="1">
      <c r="A132" s="12"/>
      <c r="B132" s="189"/>
      <c r="C132" s="190"/>
      <c r="D132" s="191" t="s">
        <v>71</v>
      </c>
      <c r="E132" s="192" t="s">
        <v>688</v>
      </c>
      <c r="F132" s="192" t="s">
        <v>689</v>
      </c>
      <c r="G132" s="190"/>
      <c r="H132" s="190"/>
      <c r="I132" s="193"/>
      <c r="J132" s="194">
        <f>BK132</f>
        <v>0</v>
      </c>
      <c r="K132" s="190"/>
      <c r="L132" s="195"/>
      <c r="M132" s="196"/>
      <c r="N132" s="197"/>
      <c r="O132" s="197"/>
      <c r="P132" s="198">
        <f>P133+P136+P138</f>
        <v>0</v>
      </c>
      <c r="Q132" s="197"/>
      <c r="R132" s="198">
        <f>R133+R136+R138</f>
        <v>0</v>
      </c>
      <c r="S132" s="197"/>
      <c r="T132" s="199">
        <f>T133+T136+T138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0" t="s">
        <v>166</v>
      </c>
      <c r="AT132" s="201" t="s">
        <v>71</v>
      </c>
      <c r="AU132" s="201" t="s">
        <v>72</v>
      </c>
      <c r="AY132" s="200" t="s">
        <v>133</v>
      </c>
      <c r="BK132" s="202">
        <f>BK133+BK136+BK138</f>
        <v>0</v>
      </c>
    </row>
    <row r="133" s="12" customFormat="1" ht="22.8" customHeight="1">
      <c r="A133" s="12"/>
      <c r="B133" s="189"/>
      <c r="C133" s="190"/>
      <c r="D133" s="191" t="s">
        <v>71</v>
      </c>
      <c r="E133" s="203" t="s">
        <v>690</v>
      </c>
      <c r="F133" s="203" t="s">
        <v>691</v>
      </c>
      <c r="G133" s="190"/>
      <c r="H133" s="190"/>
      <c r="I133" s="193"/>
      <c r="J133" s="204">
        <f>BK133</f>
        <v>0</v>
      </c>
      <c r="K133" s="190"/>
      <c r="L133" s="195"/>
      <c r="M133" s="196"/>
      <c r="N133" s="197"/>
      <c r="O133" s="197"/>
      <c r="P133" s="198">
        <f>SUM(P134:P135)</f>
        <v>0</v>
      </c>
      <c r="Q133" s="197"/>
      <c r="R133" s="198">
        <f>SUM(R134:R135)</f>
        <v>0</v>
      </c>
      <c r="S133" s="197"/>
      <c r="T133" s="199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0" t="s">
        <v>166</v>
      </c>
      <c r="AT133" s="201" t="s">
        <v>71</v>
      </c>
      <c r="AU133" s="201" t="s">
        <v>80</v>
      </c>
      <c r="AY133" s="200" t="s">
        <v>133</v>
      </c>
      <c r="BK133" s="202">
        <f>SUM(BK134:BK135)</f>
        <v>0</v>
      </c>
    </row>
    <row r="134" s="2" customFormat="1" ht="16.5" customHeight="1">
      <c r="A134" s="39"/>
      <c r="B134" s="40"/>
      <c r="C134" s="205" t="s">
        <v>371</v>
      </c>
      <c r="D134" s="205" t="s">
        <v>136</v>
      </c>
      <c r="E134" s="206" t="s">
        <v>693</v>
      </c>
      <c r="F134" s="207" t="s">
        <v>813</v>
      </c>
      <c r="G134" s="208" t="s">
        <v>814</v>
      </c>
      <c r="H134" s="209">
        <v>1</v>
      </c>
      <c r="I134" s="210"/>
      <c r="J134" s="211">
        <f>ROUND(I134*H134,2)</f>
        <v>0</v>
      </c>
      <c r="K134" s="207" t="s">
        <v>19</v>
      </c>
      <c r="L134" s="45"/>
      <c r="M134" s="212" t="s">
        <v>19</v>
      </c>
      <c r="N134" s="213" t="s">
        <v>43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141</v>
      </c>
      <c r="AT134" s="216" t="s">
        <v>136</v>
      </c>
      <c r="AU134" s="216" t="s">
        <v>82</v>
      </c>
      <c r="AY134" s="18" t="s">
        <v>133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80</v>
      </c>
      <c r="BK134" s="217">
        <f>ROUND(I134*H134,2)</f>
        <v>0</v>
      </c>
      <c r="BL134" s="18" t="s">
        <v>141</v>
      </c>
      <c r="BM134" s="216" t="s">
        <v>616</v>
      </c>
    </row>
    <row r="135" s="2" customFormat="1" ht="21.75" customHeight="1">
      <c r="A135" s="39"/>
      <c r="B135" s="40"/>
      <c r="C135" s="205" t="s">
        <v>378</v>
      </c>
      <c r="D135" s="205" t="s">
        <v>136</v>
      </c>
      <c r="E135" s="206" t="s">
        <v>815</v>
      </c>
      <c r="F135" s="207" t="s">
        <v>816</v>
      </c>
      <c r="G135" s="208" t="s">
        <v>760</v>
      </c>
      <c r="H135" s="209">
        <v>5</v>
      </c>
      <c r="I135" s="210"/>
      <c r="J135" s="211">
        <f>ROUND(I135*H135,2)</f>
        <v>0</v>
      </c>
      <c r="K135" s="207" t="s">
        <v>19</v>
      </c>
      <c r="L135" s="45"/>
      <c r="M135" s="212" t="s">
        <v>19</v>
      </c>
      <c r="N135" s="213" t="s">
        <v>43</v>
      </c>
      <c r="O135" s="85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141</v>
      </c>
      <c r="AT135" s="216" t="s">
        <v>136</v>
      </c>
      <c r="AU135" s="216" t="s">
        <v>82</v>
      </c>
      <c r="AY135" s="18" t="s">
        <v>133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80</v>
      </c>
      <c r="BK135" s="217">
        <f>ROUND(I135*H135,2)</f>
        <v>0</v>
      </c>
      <c r="BL135" s="18" t="s">
        <v>141</v>
      </c>
      <c r="BM135" s="216" t="s">
        <v>629</v>
      </c>
    </row>
    <row r="136" s="12" customFormat="1" ht="22.8" customHeight="1">
      <c r="A136" s="12"/>
      <c r="B136" s="189"/>
      <c r="C136" s="190"/>
      <c r="D136" s="191" t="s">
        <v>71</v>
      </c>
      <c r="E136" s="203" t="s">
        <v>719</v>
      </c>
      <c r="F136" s="203" t="s">
        <v>720</v>
      </c>
      <c r="G136" s="190"/>
      <c r="H136" s="190"/>
      <c r="I136" s="193"/>
      <c r="J136" s="204">
        <f>BK136</f>
        <v>0</v>
      </c>
      <c r="K136" s="190"/>
      <c r="L136" s="195"/>
      <c r="M136" s="196"/>
      <c r="N136" s="197"/>
      <c r="O136" s="197"/>
      <c r="P136" s="198">
        <f>P137</f>
        <v>0</v>
      </c>
      <c r="Q136" s="197"/>
      <c r="R136" s="198">
        <f>R137</f>
        <v>0</v>
      </c>
      <c r="S136" s="197"/>
      <c r="T136" s="199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0" t="s">
        <v>166</v>
      </c>
      <c r="AT136" s="201" t="s">
        <v>71</v>
      </c>
      <c r="AU136" s="201" t="s">
        <v>80</v>
      </c>
      <c r="AY136" s="200" t="s">
        <v>133</v>
      </c>
      <c r="BK136" s="202">
        <f>BK137</f>
        <v>0</v>
      </c>
    </row>
    <row r="137" s="2" customFormat="1" ht="16.5" customHeight="1">
      <c r="A137" s="39"/>
      <c r="B137" s="40"/>
      <c r="C137" s="205" t="s">
        <v>387</v>
      </c>
      <c r="D137" s="205" t="s">
        <v>136</v>
      </c>
      <c r="E137" s="206" t="s">
        <v>817</v>
      </c>
      <c r="F137" s="207" t="s">
        <v>818</v>
      </c>
      <c r="G137" s="208" t="s">
        <v>814</v>
      </c>
      <c r="H137" s="209">
        <v>1</v>
      </c>
      <c r="I137" s="210"/>
      <c r="J137" s="211">
        <f>ROUND(I137*H137,2)</f>
        <v>0</v>
      </c>
      <c r="K137" s="207" t="s">
        <v>19</v>
      </c>
      <c r="L137" s="45"/>
      <c r="M137" s="212" t="s">
        <v>19</v>
      </c>
      <c r="N137" s="213" t="s">
        <v>43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141</v>
      </c>
      <c r="AT137" s="216" t="s">
        <v>136</v>
      </c>
      <c r="AU137" s="216" t="s">
        <v>82</v>
      </c>
      <c r="AY137" s="18" t="s">
        <v>133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80</v>
      </c>
      <c r="BK137" s="217">
        <f>ROUND(I137*H137,2)</f>
        <v>0</v>
      </c>
      <c r="BL137" s="18" t="s">
        <v>141</v>
      </c>
      <c r="BM137" s="216" t="s">
        <v>639</v>
      </c>
    </row>
    <row r="138" s="12" customFormat="1" ht="22.8" customHeight="1">
      <c r="A138" s="12"/>
      <c r="B138" s="189"/>
      <c r="C138" s="190"/>
      <c r="D138" s="191" t="s">
        <v>71</v>
      </c>
      <c r="E138" s="203" t="s">
        <v>726</v>
      </c>
      <c r="F138" s="203" t="s">
        <v>727</v>
      </c>
      <c r="G138" s="190"/>
      <c r="H138" s="190"/>
      <c r="I138" s="193"/>
      <c r="J138" s="204">
        <f>BK138</f>
        <v>0</v>
      </c>
      <c r="K138" s="190"/>
      <c r="L138" s="195"/>
      <c r="M138" s="196"/>
      <c r="N138" s="197"/>
      <c r="O138" s="197"/>
      <c r="P138" s="198">
        <f>SUM(P139:P145)</f>
        <v>0</v>
      </c>
      <c r="Q138" s="197"/>
      <c r="R138" s="198">
        <f>SUM(R139:R145)</f>
        <v>0</v>
      </c>
      <c r="S138" s="197"/>
      <c r="T138" s="199">
        <f>SUM(T139:T145)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0" t="s">
        <v>166</v>
      </c>
      <c r="AT138" s="201" t="s">
        <v>71</v>
      </c>
      <c r="AU138" s="201" t="s">
        <v>80</v>
      </c>
      <c r="AY138" s="200" t="s">
        <v>133</v>
      </c>
      <c r="BK138" s="202">
        <f>SUM(BK139:BK145)</f>
        <v>0</v>
      </c>
    </row>
    <row r="139" s="2" customFormat="1" ht="16.5" customHeight="1">
      <c r="A139" s="39"/>
      <c r="B139" s="40"/>
      <c r="C139" s="205" t="s">
        <v>394</v>
      </c>
      <c r="D139" s="205" t="s">
        <v>136</v>
      </c>
      <c r="E139" s="206" t="s">
        <v>819</v>
      </c>
      <c r="F139" s="207" t="s">
        <v>820</v>
      </c>
      <c r="G139" s="208" t="s">
        <v>752</v>
      </c>
      <c r="H139" s="209">
        <v>5</v>
      </c>
      <c r="I139" s="210"/>
      <c r="J139" s="211">
        <f>ROUND(I139*H139,2)</f>
        <v>0</v>
      </c>
      <c r="K139" s="207" t="s">
        <v>19</v>
      </c>
      <c r="L139" s="45"/>
      <c r="M139" s="212" t="s">
        <v>19</v>
      </c>
      <c r="N139" s="213" t="s">
        <v>43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141</v>
      </c>
      <c r="AT139" s="216" t="s">
        <v>136</v>
      </c>
      <c r="AU139" s="216" t="s">
        <v>82</v>
      </c>
      <c r="AY139" s="18" t="s">
        <v>133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80</v>
      </c>
      <c r="BK139" s="217">
        <f>ROUND(I139*H139,2)</f>
        <v>0</v>
      </c>
      <c r="BL139" s="18" t="s">
        <v>141</v>
      </c>
      <c r="BM139" s="216" t="s">
        <v>651</v>
      </c>
    </row>
    <row r="140" s="2" customFormat="1" ht="16.5" customHeight="1">
      <c r="A140" s="39"/>
      <c r="B140" s="40"/>
      <c r="C140" s="257" t="s">
        <v>401</v>
      </c>
      <c r="D140" s="257" t="s">
        <v>266</v>
      </c>
      <c r="E140" s="258" t="s">
        <v>821</v>
      </c>
      <c r="F140" s="259" t="s">
        <v>822</v>
      </c>
      <c r="G140" s="260" t="s">
        <v>139</v>
      </c>
      <c r="H140" s="261">
        <v>5</v>
      </c>
      <c r="I140" s="262"/>
      <c r="J140" s="263">
        <f>ROUND(I140*H140,2)</f>
        <v>0</v>
      </c>
      <c r="K140" s="259" t="s">
        <v>19</v>
      </c>
      <c r="L140" s="264"/>
      <c r="M140" s="265" t="s">
        <v>19</v>
      </c>
      <c r="N140" s="266" t="s">
        <v>43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183</v>
      </c>
      <c r="AT140" s="216" t="s">
        <v>266</v>
      </c>
      <c r="AU140" s="216" t="s">
        <v>82</v>
      </c>
      <c r="AY140" s="18" t="s">
        <v>133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80</v>
      </c>
      <c r="BK140" s="217">
        <f>ROUND(I140*H140,2)</f>
        <v>0</v>
      </c>
      <c r="BL140" s="18" t="s">
        <v>141</v>
      </c>
      <c r="BM140" s="216" t="s">
        <v>662</v>
      </c>
    </row>
    <row r="141" s="2" customFormat="1" ht="16.5" customHeight="1">
      <c r="A141" s="39"/>
      <c r="B141" s="40"/>
      <c r="C141" s="205" t="s">
        <v>407</v>
      </c>
      <c r="D141" s="205" t="s">
        <v>136</v>
      </c>
      <c r="E141" s="206" t="s">
        <v>823</v>
      </c>
      <c r="F141" s="207" t="s">
        <v>824</v>
      </c>
      <c r="G141" s="208" t="s">
        <v>752</v>
      </c>
      <c r="H141" s="209">
        <v>6</v>
      </c>
      <c r="I141" s="210"/>
      <c r="J141" s="211">
        <f>ROUND(I141*H141,2)</f>
        <v>0</v>
      </c>
      <c r="K141" s="207" t="s">
        <v>19</v>
      </c>
      <c r="L141" s="45"/>
      <c r="M141" s="212" t="s">
        <v>19</v>
      </c>
      <c r="N141" s="213" t="s">
        <v>43</v>
      </c>
      <c r="O141" s="85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141</v>
      </c>
      <c r="AT141" s="216" t="s">
        <v>136</v>
      </c>
      <c r="AU141" s="216" t="s">
        <v>82</v>
      </c>
      <c r="AY141" s="18" t="s">
        <v>133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80</v>
      </c>
      <c r="BK141" s="217">
        <f>ROUND(I141*H141,2)</f>
        <v>0</v>
      </c>
      <c r="BL141" s="18" t="s">
        <v>141</v>
      </c>
      <c r="BM141" s="216" t="s">
        <v>673</v>
      </c>
    </row>
    <row r="142" s="2" customFormat="1" ht="16.5" customHeight="1">
      <c r="A142" s="39"/>
      <c r="B142" s="40"/>
      <c r="C142" s="257" t="s">
        <v>411</v>
      </c>
      <c r="D142" s="257" t="s">
        <v>266</v>
      </c>
      <c r="E142" s="258" t="s">
        <v>825</v>
      </c>
      <c r="F142" s="259" t="s">
        <v>824</v>
      </c>
      <c r="G142" s="260" t="s">
        <v>760</v>
      </c>
      <c r="H142" s="261">
        <v>1</v>
      </c>
      <c r="I142" s="262"/>
      <c r="J142" s="263">
        <f>ROUND(I142*H142,2)</f>
        <v>0</v>
      </c>
      <c r="K142" s="259" t="s">
        <v>19</v>
      </c>
      <c r="L142" s="264"/>
      <c r="M142" s="265" t="s">
        <v>19</v>
      </c>
      <c r="N142" s="266" t="s">
        <v>43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183</v>
      </c>
      <c r="AT142" s="216" t="s">
        <v>266</v>
      </c>
      <c r="AU142" s="216" t="s">
        <v>82</v>
      </c>
      <c r="AY142" s="18" t="s">
        <v>133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80</v>
      </c>
      <c r="BK142" s="217">
        <f>ROUND(I142*H142,2)</f>
        <v>0</v>
      </c>
      <c r="BL142" s="18" t="s">
        <v>141</v>
      </c>
      <c r="BM142" s="216" t="s">
        <v>683</v>
      </c>
    </row>
    <row r="143" s="2" customFormat="1" ht="16.5" customHeight="1">
      <c r="A143" s="39"/>
      <c r="B143" s="40"/>
      <c r="C143" s="205" t="s">
        <v>421</v>
      </c>
      <c r="D143" s="205" t="s">
        <v>136</v>
      </c>
      <c r="E143" s="206" t="s">
        <v>826</v>
      </c>
      <c r="F143" s="207" t="s">
        <v>827</v>
      </c>
      <c r="G143" s="208" t="s">
        <v>752</v>
      </c>
      <c r="H143" s="209">
        <v>20</v>
      </c>
      <c r="I143" s="210"/>
      <c r="J143" s="211">
        <f>ROUND(I143*H143,2)</f>
        <v>0</v>
      </c>
      <c r="K143" s="207" t="s">
        <v>19</v>
      </c>
      <c r="L143" s="45"/>
      <c r="M143" s="212" t="s">
        <v>19</v>
      </c>
      <c r="N143" s="213" t="s">
        <v>43</v>
      </c>
      <c r="O143" s="85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141</v>
      </c>
      <c r="AT143" s="216" t="s">
        <v>136</v>
      </c>
      <c r="AU143" s="216" t="s">
        <v>82</v>
      </c>
      <c r="AY143" s="18" t="s">
        <v>133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80</v>
      </c>
      <c r="BK143" s="217">
        <f>ROUND(I143*H143,2)</f>
        <v>0</v>
      </c>
      <c r="BL143" s="18" t="s">
        <v>141</v>
      </c>
      <c r="BM143" s="216" t="s">
        <v>701</v>
      </c>
    </row>
    <row r="144" s="2" customFormat="1" ht="16.5" customHeight="1">
      <c r="A144" s="39"/>
      <c r="B144" s="40"/>
      <c r="C144" s="205" t="s">
        <v>426</v>
      </c>
      <c r="D144" s="205" t="s">
        <v>136</v>
      </c>
      <c r="E144" s="206" t="s">
        <v>828</v>
      </c>
      <c r="F144" s="207" t="s">
        <v>829</v>
      </c>
      <c r="G144" s="208" t="s">
        <v>792</v>
      </c>
      <c r="H144" s="209">
        <v>1</v>
      </c>
      <c r="I144" s="210"/>
      <c r="J144" s="211">
        <f>ROUND(I144*H144,2)</f>
        <v>0</v>
      </c>
      <c r="K144" s="207" t="s">
        <v>19</v>
      </c>
      <c r="L144" s="45"/>
      <c r="M144" s="212" t="s">
        <v>19</v>
      </c>
      <c r="N144" s="213" t="s">
        <v>43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141</v>
      </c>
      <c r="AT144" s="216" t="s">
        <v>136</v>
      </c>
      <c r="AU144" s="216" t="s">
        <v>82</v>
      </c>
      <c r="AY144" s="18" t="s">
        <v>133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80</v>
      </c>
      <c r="BK144" s="217">
        <f>ROUND(I144*H144,2)</f>
        <v>0</v>
      </c>
      <c r="BL144" s="18" t="s">
        <v>141</v>
      </c>
      <c r="BM144" s="216" t="s">
        <v>714</v>
      </c>
    </row>
    <row r="145" s="2" customFormat="1" ht="16.5" customHeight="1">
      <c r="A145" s="39"/>
      <c r="B145" s="40"/>
      <c r="C145" s="205" t="s">
        <v>432</v>
      </c>
      <c r="D145" s="205" t="s">
        <v>136</v>
      </c>
      <c r="E145" s="206" t="s">
        <v>830</v>
      </c>
      <c r="F145" s="207" t="s">
        <v>831</v>
      </c>
      <c r="G145" s="208" t="s">
        <v>814</v>
      </c>
      <c r="H145" s="209">
        <v>1</v>
      </c>
      <c r="I145" s="210"/>
      <c r="J145" s="211">
        <f>ROUND(I145*H145,2)</f>
        <v>0</v>
      </c>
      <c r="K145" s="207" t="s">
        <v>19</v>
      </c>
      <c r="L145" s="45"/>
      <c r="M145" s="271" t="s">
        <v>19</v>
      </c>
      <c r="N145" s="272" t="s">
        <v>43</v>
      </c>
      <c r="O145" s="269"/>
      <c r="P145" s="273">
        <f>O145*H145</f>
        <v>0</v>
      </c>
      <c r="Q145" s="273">
        <v>0</v>
      </c>
      <c r="R145" s="273">
        <f>Q145*H145</f>
        <v>0</v>
      </c>
      <c r="S145" s="273">
        <v>0</v>
      </c>
      <c r="T145" s="27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141</v>
      </c>
      <c r="AT145" s="216" t="s">
        <v>136</v>
      </c>
      <c r="AU145" s="216" t="s">
        <v>82</v>
      </c>
      <c r="AY145" s="18" t="s">
        <v>133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80</v>
      </c>
      <c r="BK145" s="217">
        <f>ROUND(I145*H145,2)</f>
        <v>0</v>
      </c>
      <c r="BL145" s="18" t="s">
        <v>141</v>
      </c>
      <c r="BM145" s="216" t="s">
        <v>728</v>
      </c>
    </row>
    <row r="146" s="2" customFormat="1" ht="6.96" customHeight="1">
      <c r="A146" s="39"/>
      <c r="B146" s="60"/>
      <c r="C146" s="61"/>
      <c r="D146" s="61"/>
      <c r="E146" s="61"/>
      <c r="F146" s="61"/>
      <c r="G146" s="61"/>
      <c r="H146" s="61"/>
      <c r="I146" s="61"/>
      <c r="J146" s="61"/>
      <c r="K146" s="61"/>
      <c r="L146" s="45"/>
      <c r="M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</sheetData>
  <sheetProtection sheet="1" autoFilter="0" formatColumns="0" formatRows="0" objects="1" scenarios="1" spinCount="100000" saltValue="o1mISlD/ms9FjMY2FBih1Ne1OGTjXOeIzeoxRp+t6emmSHVH8R2Dh8E8mFZIvbUh2BJTT788HG7U/MdCpf9T4A==" hashValue="Amgf0uXyAWL5dRq0KKUGdctaEhHvVy+yB9EIOj8B1ICvWxzA26v9EO0afWz/EFfu3olEavWrspvgjsyCjAU2sw==" algorithmName="SHA-512" password="CC35"/>
  <autoFilter ref="C88:K145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92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Rekonstrukce střech Šluknov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832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2. 8. 2023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ROUND(J98,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ROUND((SUM(BE98:BE566)),  2)</f>
        <v>0</v>
      </c>
      <c r="G33" s="39"/>
      <c r="H33" s="39"/>
      <c r="I33" s="149">
        <v>0.20999999999999999</v>
      </c>
      <c r="J33" s="148">
        <f>ROUND(((SUM(BE98:BE566))*I33),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ROUND((SUM(BF98:BF566)),  2)</f>
        <v>0</v>
      </c>
      <c r="G34" s="39"/>
      <c r="H34" s="39"/>
      <c r="I34" s="149">
        <v>0.14999999999999999</v>
      </c>
      <c r="J34" s="148">
        <f>ROUND(((SUM(BF98:BF566))*I34),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ROUND((SUM(BG98:BG566)),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ROUND((SUM(BH98:BH566)),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ROUND((SUM(BI98:BI566)),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Rekonstrukce střech Šluknov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02 - Výměna střešní krytiny na bytovém domě č.p.662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Šluknov</v>
      </c>
      <c r="G52" s="41"/>
      <c r="H52" s="41"/>
      <c r="I52" s="33" t="s">
        <v>23</v>
      </c>
      <c r="J52" s="73" t="str">
        <f>IF(J12="","",J12)</f>
        <v>2. 8. 2023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Šluknov</v>
      </c>
      <c r="G54" s="41"/>
      <c r="H54" s="41"/>
      <c r="I54" s="33" t="s">
        <v>31</v>
      </c>
      <c r="J54" s="37" t="str">
        <f>E21</f>
        <v>ProProjekt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Jakub Hon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96</v>
      </c>
      <c r="D57" s="163"/>
      <c r="E57" s="163"/>
      <c r="F57" s="163"/>
      <c r="G57" s="163"/>
      <c r="H57" s="163"/>
      <c r="I57" s="163"/>
      <c r="J57" s="164" t="s">
        <v>97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J98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98</v>
      </c>
    </row>
    <row r="60" s="9" customFormat="1" ht="24.96" customHeight="1">
      <c r="A60" s="9"/>
      <c r="B60" s="166"/>
      <c r="C60" s="167"/>
      <c r="D60" s="168" t="s">
        <v>99</v>
      </c>
      <c r="E60" s="169"/>
      <c r="F60" s="169"/>
      <c r="G60" s="169"/>
      <c r="H60" s="169"/>
      <c r="I60" s="169"/>
      <c r="J60" s="170">
        <f>J99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100</v>
      </c>
      <c r="E61" s="175"/>
      <c r="F61" s="175"/>
      <c r="G61" s="175"/>
      <c r="H61" s="175"/>
      <c r="I61" s="175"/>
      <c r="J61" s="176">
        <f>J100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101</v>
      </c>
      <c r="E62" s="175"/>
      <c r="F62" s="175"/>
      <c r="G62" s="175"/>
      <c r="H62" s="175"/>
      <c r="I62" s="175"/>
      <c r="J62" s="176">
        <f>J173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102</v>
      </c>
      <c r="E63" s="175"/>
      <c r="F63" s="175"/>
      <c r="G63" s="175"/>
      <c r="H63" s="175"/>
      <c r="I63" s="175"/>
      <c r="J63" s="176">
        <f>J183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6"/>
      <c r="C64" s="167"/>
      <c r="D64" s="168" t="s">
        <v>103</v>
      </c>
      <c r="E64" s="169"/>
      <c r="F64" s="169"/>
      <c r="G64" s="169"/>
      <c r="H64" s="169"/>
      <c r="I64" s="169"/>
      <c r="J64" s="170">
        <f>J186</f>
        <v>0</v>
      </c>
      <c r="K64" s="167"/>
      <c r="L64" s="17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2"/>
      <c r="C65" s="173"/>
      <c r="D65" s="174" t="s">
        <v>104</v>
      </c>
      <c r="E65" s="175"/>
      <c r="F65" s="175"/>
      <c r="G65" s="175"/>
      <c r="H65" s="175"/>
      <c r="I65" s="175"/>
      <c r="J65" s="176">
        <f>J187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105</v>
      </c>
      <c r="E66" s="175"/>
      <c r="F66" s="175"/>
      <c r="G66" s="175"/>
      <c r="H66" s="175"/>
      <c r="I66" s="175"/>
      <c r="J66" s="176">
        <f>J271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106</v>
      </c>
      <c r="E67" s="175"/>
      <c r="F67" s="175"/>
      <c r="G67" s="175"/>
      <c r="H67" s="175"/>
      <c r="I67" s="175"/>
      <c r="J67" s="176">
        <f>J275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107</v>
      </c>
      <c r="E68" s="175"/>
      <c r="F68" s="175"/>
      <c r="G68" s="175"/>
      <c r="H68" s="175"/>
      <c r="I68" s="175"/>
      <c r="J68" s="176">
        <f>J284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108</v>
      </c>
      <c r="E69" s="175"/>
      <c r="F69" s="175"/>
      <c r="G69" s="175"/>
      <c r="H69" s="175"/>
      <c r="I69" s="175"/>
      <c r="J69" s="176">
        <f>J288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109</v>
      </c>
      <c r="E70" s="175"/>
      <c r="F70" s="175"/>
      <c r="G70" s="175"/>
      <c r="H70" s="175"/>
      <c r="I70" s="175"/>
      <c r="J70" s="176">
        <f>J325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110</v>
      </c>
      <c r="E71" s="175"/>
      <c r="F71" s="175"/>
      <c r="G71" s="175"/>
      <c r="H71" s="175"/>
      <c r="I71" s="175"/>
      <c r="J71" s="176">
        <f>J465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6"/>
      <c r="C72" s="167"/>
      <c r="D72" s="168" t="s">
        <v>111</v>
      </c>
      <c r="E72" s="169"/>
      <c r="F72" s="169"/>
      <c r="G72" s="169"/>
      <c r="H72" s="169"/>
      <c r="I72" s="169"/>
      <c r="J72" s="170">
        <f>J548</f>
        <v>0</v>
      </c>
      <c r="K72" s="167"/>
      <c r="L72" s="17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72"/>
      <c r="C73" s="173"/>
      <c r="D73" s="174" t="s">
        <v>112</v>
      </c>
      <c r="E73" s="175"/>
      <c r="F73" s="175"/>
      <c r="G73" s="175"/>
      <c r="H73" s="175"/>
      <c r="I73" s="175"/>
      <c r="J73" s="176">
        <f>J549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2"/>
      <c r="C74" s="173"/>
      <c r="D74" s="174" t="s">
        <v>113</v>
      </c>
      <c r="E74" s="175"/>
      <c r="F74" s="175"/>
      <c r="G74" s="175"/>
      <c r="H74" s="175"/>
      <c r="I74" s="175"/>
      <c r="J74" s="176">
        <f>J552</f>
        <v>0</v>
      </c>
      <c r="K74" s="173"/>
      <c r="L74" s="17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2"/>
      <c r="C75" s="173"/>
      <c r="D75" s="174" t="s">
        <v>114</v>
      </c>
      <c r="E75" s="175"/>
      <c r="F75" s="175"/>
      <c r="G75" s="175"/>
      <c r="H75" s="175"/>
      <c r="I75" s="175"/>
      <c r="J75" s="176">
        <f>J555</f>
        <v>0</v>
      </c>
      <c r="K75" s="173"/>
      <c r="L75" s="17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2"/>
      <c r="C76" s="173"/>
      <c r="D76" s="174" t="s">
        <v>115</v>
      </c>
      <c r="E76" s="175"/>
      <c r="F76" s="175"/>
      <c r="G76" s="175"/>
      <c r="H76" s="175"/>
      <c r="I76" s="175"/>
      <c r="J76" s="176">
        <f>J558</f>
        <v>0</v>
      </c>
      <c r="K76" s="173"/>
      <c r="L76" s="17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2"/>
      <c r="C77" s="173"/>
      <c r="D77" s="174" t="s">
        <v>116</v>
      </c>
      <c r="E77" s="175"/>
      <c r="F77" s="175"/>
      <c r="G77" s="175"/>
      <c r="H77" s="175"/>
      <c r="I77" s="175"/>
      <c r="J77" s="176">
        <f>J561</f>
        <v>0</v>
      </c>
      <c r="K77" s="173"/>
      <c r="L77" s="17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2"/>
      <c r="C78" s="173"/>
      <c r="D78" s="174" t="s">
        <v>117</v>
      </c>
      <c r="E78" s="175"/>
      <c r="F78" s="175"/>
      <c r="G78" s="175"/>
      <c r="H78" s="175"/>
      <c r="I78" s="175"/>
      <c r="J78" s="176">
        <f>J564</f>
        <v>0</v>
      </c>
      <c r="K78" s="173"/>
      <c r="L78" s="17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60"/>
      <c r="C80" s="61"/>
      <c r="D80" s="61"/>
      <c r="E80" s="61"/>
      <c r="F80" s="61"/>
      <c r="G80" s="61"/>
      <c r="H80" s="61"/>
      <c r="I80" s="61"/>
      <c r="J80" s="61"/>
      <c r="K80" s="6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4" s="2" customFormat="1" ht="6.96" customHeight="1">
      <c r="A84" s="39"/>
      <c r="B84" s="62"/>
      <c r="C84" s="63"/>
      <c r="D84" s="63"/>
      <c r="E84" s="63"/>
      <c r="F84" s="63"/>
      <c r="G84" s="63"/>
      <c r="H84" s="63"/>
      <c r="I84" s="63"/>
      <c r="J84" s="63"/>
      <c r="K84" s="63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.96" customHeight="1">
      <c r="A85" s="39"/>
      <c r="B85" s="40"/>
      <c r="C85" s="24" t="s">
        <v>118</v>
      </c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16</v>
      </c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161" t="str">
        <f>E7</f>
        <v>Rekonstrukce střech Šluknov</v>
      </c>
      <c r="F88" s="33"/>
      <c r="G88" s="33"/>
      <c r="H88" s="33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93</v>
      </c>
      <c r="D89" s="41"/>
      <c r="E89" s="41"/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6.5" customHeight="1">
      <c r="A90" s="39"/>
      <c r="B90" s="40"/>
      <c r="C90" s="41"/>
      <c r="D90" s="41"/>
      <c r="E90" s="70" t="str">
        <f>E9</f>
        <v>SO 02 - Výměna střešní krytiny na bytovém domě č.p.662</v>
      </c>
      <c r="F90" s="41"/>
      <c r="G90" s="41"/>
      <c r="H90" s="41"/>
      <c r="I90" s="41"/>
      <c r="J90" s="41"/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21</v>
      </c>
      <c r="D92" s="41"/>
      <c r="E92" s="41"/>
      <c r="F92" s="28" t="str">
        <f>F12</f>
        <v>Šluknov</v>
      </c>
      <c r="G92" s="41"/>
      <c r="H92" s="41"/>
      <c r="I92" s="33" t="s">
        <v>23</v>
      </c>
      <c r="J92" s="73" t="str">
        <f>IF(J12="","",J12)</f>
        <v>2. 8. 2023</v>
      </c>
      <c r="K92" s="4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3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25</v>
      </c>
      <c r="D94" s="41"/>
      <c r="E94" s="41"/>
      <c r="F94" s="28" t="str">
        <f>E15</f>
        <v>Město Šluknov</v>
      </c>
      <c r="G94" s="41"/>
      <c r="H94" s="41"/>
      <c r="I94" s="33" t="s">
        <v>31</v>
      </c>
      <c r="J94" s="37" t="str">
        <f>E21</f>
        <v>ProProjekt s.r.o.</v>
      </c>
      <c r="K94" s="41"/>
      <c r="L94" s="13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29</v>
      </c>
      <c r="D95" s="41"/>
      <c r="E95" s="41"/>
      <c r="F95" s="28" t="str">
        <f>IF(E18="","",E18)</f>
        <v>Vyplň údaj</v>
      </c>
      <c r="G95" s="41"/>
      <c r="H95" s="41"/>
      <c r="I95" s="33" t="s">
        <v>34</v>
      </c>
      <c r="J95" s="37" t="str">
        <f>E24</f>
        <v>Jakub Hon</v>
      </c>
      <c r="K95" s="41"/>
      <c r="L95" s="13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0.32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3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11" customFormat="1" ht="29.28" customHeight="1">
      <c r="A97" s="178"/>
      <c r="B97" s="179"/>
      <c r="C97" s="180" t="s">
        <v>119</v>
      </c>
      <c r="D97" s="181" t="s">
        <v>57</v>
      </c>
      <c r="E97" s="181" t="s">
        <v>53</v>
      </c>
      <c r="F97" s="181" t="s">
        <v>54</v>
      </c>
      <c r="G97" s="181" t="s">
        <v>120</v>
      </c>
      <c r="H97" s="181" t="s">
        <v>121</v>
      </c>
      <c r="I97" s="181" t="s">
        <v>122</v>
      </c>
      <c r="J97" s="181" t="s">
        <v>97</v>
      </c>
      <c r="K97" s="182" t="s">
        <v>123</v>
      </c>
      <c r="L97" s="183"/>
      <c r="M97" s="93" t="s">
        <v>19</v>
      </c>
      <c r="N97" s="94" t="s">
        <v>42</v>
      </c>
      <c r="O97" s="94" t="s">
        <v>124</v>
      </c>
      <c r="P97" s="94" t="s">
        <v>125</v>
      </c>
      <c r="Q97" s="94" t="s">
        <v>126</v>
      </c>
      <c r="R97" s="94" t="s">
        <v>127</v>
      </c>
      <c r="S97" s="94" t="s">
        <v>128</v>
      </c>
      <c r="T97" s="95" t="s">
        <v>129</v>
      </c>
      <c r="U97" s="178"/>
      <c r="V97" s="178"/>
      <c r="W97" s="178"/>
      <c r="X97" s="178"/>
      <c r="Y97" s="178"/>
      <c r="Z97" s="178"/>
      <c r="AA97" s="178"/>
      <c r="AB97" s="178"/>
      <c r="AC97" s="178"/>
      <c r="AD97" s="178"/>
      <c r="AE97" s="178"/>
    </row>
    <row r="98" s="2" customFormat="1" ht="22.8" customHeight="1">
      <c r="A98" s="39"/>
      <c r="B98" s="40"/>
      <c r="C98" s="100" t="s">
        <v>130</v>
      </c>
      <c r="D98" s="41"/>
      <c r="E98" s="41"/>
      <c r="F98" s="41"/>
      <c r="G98" s="41"/>
      <c r="H98" s="41"/>
      <c r="I98" s="41"/>
      <c r="J98" s="184">
        <f>BK98</f>
        <v>0</v>
      </c>
      <c r="K98" s="41"/>
      <c r="L98" s="45"/>
      <c r="M98" s="96"/>
      <c r="N98" s="185"/>
      <c r="O98" s="97"/>
      <c r="P98" s="186">
        <f>P99+P186+P548</f>
        <v>0</v>
      </c>
      <c r="Q98" s="97"/>
      <c r="R98" s="186">
        <f>R99+R186+R548</f>
        <v>8.57009343</v>
      </c>
      <c r="S98" s="97"/>
      <c r="T98" s="187">
        <f>T99+T186+T548</f>
        <v>11.389147210000001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71</v>
      </c>
      <c r="AU98" s="18" t="s">
        <v>98</v>
      </c>
      <c r="BK98" s="188">
        <f>BK99+BK186+BK548</f>
        <v>0</v>
      </c>
    </row>
    <row r="99" s="12" customFormat="1" ht="25.92" customHeight="1">
      <c r="A99" s="12"/>
      <c r="B99" s="189"/>
      <c r="C99" s="190"/>
      <c r="D99" s="191" t="s">
        <v>71</v>
      </c>
      <c r="E99" s="192" t="s">
        <v>131</v>
      </c>
      <c r="F99" s="192" t="s">
        <v>132</v>
      </c>
      <c r="G99" s="190"/>
      <c r="H99" s="190"/>
      <c r="I99" s="193"/>
      <c r="J99" s="194">
        <f>BK99</f>
        <v>0</v>
      </c>
      <c r="K99" s="190"/>
      <c r="L99" s="195"/>
      <c r="M99" s="196"/>
      <c r="N99" s="197"/>
      <c r="O99" s="197"/>
      <c r="P99" s="198">
        <f>P100+P173+P183</f>
        <v>0</v>
      </c>
      <c r="Q99" s="197"/>
      <c r="R99" s="198">
        <f>R100+R173+R183</f>
        <v>0</v>
      </c>
      <c r="S99" s="197"/>
      <c r="T99" s="199">
        <f>T100+T173+T183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0" t="s">
        <v>80</v>
      </c>
      <c r="AT99" s="201" t="s">
        <v>71</v>
      </c>
      <c r="AU99" s="201" t="s">
        <v>72</v>
      </c>
      <c r="AY99" s="200" t="s">
        <v>133</v>
      </c>
      <c r="BK99" s="202">
        <f>BK100+BK173+BK183</f>
        <v>0</v>
      </c>
    </row>
    <row r="100" s="12" customFormat="1" ht="22.8" customHeight="1">
      <c r="A100" s="12"/>
      <c r="B100" s="189"/>
      <c r="C100" s="190"/>
      <c r="D100" s="191" t="s">
        <v>71</v>
      </c>
      <c r="E100" s="203" t="s">
        <v>134</v>
      </c>
      <c r="F100" s="203" t="s">
        <v>135</v>
      </c>
      <c r="G100" s="190"/>
      <c r="H100" s="190"/>
      <c r="I100" s="193"/>
      <c r="J100" s="204">
        <f>BK100</f>
        <v>0</v>
      </c>
      <c r="K100" s="190"/>
      <c r="L100" s="195"/>
      <c r="M100" s="196"/>
      <c r="N100" s="197"/>
      <c r="O100" s="197"/>
      <c r="P100" s="198">
        <f>SUM(P101:P172)</f>
        <v>0</v>
      </c>
      <c r="Q100" s="197"/>
      <c r="R100" s="198">
        <f>SUM(R101:R172)</f>
        <v>0</v>
      </c>
      <c r="S100" s="197"/>
      <c r="T100" s="199">
        <f>SUM(T101:T172)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0" t="s">
        <v>80</v>
      </c>
      <c r="AT100" s="201" t="s">
        <v>71</v>
      </c>
      <c r="AU100" s="201" t="s">
        <v>80</v>
      </c>
      <c r="AY100" s="200" t="s">
        <v>133</v>
      </c>
      <c r="BK100" s="202">
        <f>SUM(BK101:BK172)</f>
        <v>0</v>
      </c>
    </row>
    <row r="101" s="2" customFormat="1" ht="24.15" customHeight="1">
      <c r="A101" s="39"/>
      <c r="B101" s="40"/>
      <c r="C101" s="205" t="s">
        <v>80</v>
      </c>
      <c r="D101" s="205" t="s">
        <v>136</v>
      </c>
      <c r="E101" s="206" t="s">
        <v>137</v>
      </c>
      <c r="F101" s="207" t="s">
        <v>138</v>
      </c>
      <c r="G101" s="208" t="s">
        <v>139</v>
      </c>
      <c r="H101" s="209">
        <v>753.5</v>
      </c>
      <c r="I101" s="210"/>
      <c r="J101" s="211">
        <f>ROUND(I101*H101,2)</f>
        <v>0</v>
      </c>
      <c r="K101" s="207" t="s">
        <v>140</v>
      </c>
      <c r="L101" s="45"/>
      <c r="M101" s="212" t="s">
        <v>19</v>
      </c>
      <c r="N101" s="213" t="s">
        <v>43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141</v>
      </c>
      <c r="AT101" s="216" t="s">
        <v>136</v>
      </c>
      <c r="AU101" s="216" t="s">
        <v>82</v>
      </c>
      <c r="AY101" s="18" t="s">
        <v>133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80</v>
      </c>
      <c r="BK101" s="217">
        <f>ROUND(I101*H101,2)</f>
        <v>0</v>
      </c>
      <c r="BL101" s="18" t="s">
        <v>141</v>
      </c>
      <c r="BM101" s="216" t="s">
        <v>142</v>
      </c>
    </row>
    <row r="102" s="2" customFormat="1">
      <c r="A102" s="39"/>
      <c r="B102" s="40"/>
      <c r="C102" s="41"/>
      <c r="D102" s="218" t="s">
        <v>143</v>
      </c>
      <c r="E102" s="41"/>
      <c r="F102" s="219" t="s">
        <v>144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143</v>
      </c>
      <c r="AU102" s="18" t="s">
        <v>82</v>
      </c>
    </row>
    <row r="103" s="13" customFormat="1">
      <c r="A103" s="13"/>
      <c r="B103" s="223"/>
      <c r="C103" s="224"/>
      <c r="D103" s="225" t="s">
        <v>145</v>
      </c>
      <c r="E103" s="226" t="s">
        <v>19</v>
      </c>
      <c r="F103" s="227" t="s">
        <v>146</v>
      </c>
      <c r="G103" s="224"/>
      <c r="H103" s="228">
        <v>215</v>
      </c>
      <c r="I103" s="229"/>
      <c r="J103" s="224"/>
      <c r="K103" s="224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145</v>
      </c>
      <c r="AU103" s="234" t="s">
        <v>82</v>
      </c>
      <c r="AV103" s="13" t="s">
        <v>82</v>
      </c>
      <c r="AW103" s="13" t="s">
        <v>33</v>
      </c>
      <c r="AX103" s="13" t="s">
        <v>72</v>
      </c>
      <c r="AY103" s="234" t="s">
        <v>133</v>
      </c>
    </row>
    <row r="104" s="13" customFormat="1">
      <c r="A104" s="13"/>
      <c r="B104" s="223"/>
      <c r="C104" s="224"/>
      <c r="D104" s="225" t="s">
        <v>145</v>
      </c>
      <c r="E104" s="226" t="s">
        <v>19</v>
      </c>
      <c r="F104" s="227" t="s">
        <v>147</v>
      </c>
      <c r="G104" s="224"/>
      <c r="H104" s="228">
        <v>202.5</v>
      </c>
      <c r="I104" s="229"/>
      <c r="J104" s="224"/>
      <c r="K104" s="224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145</v>
      </c>
      <c r="AU104" s="234" t="s">
        <v>82</v>
      </c>
      <c r="AV104" s="13" t="s">
        <v>82</v>
      </c>
      <c r="AW104" s="13" t="s">
        <v>33</v>
      </c>
      <c r="AX104" s="13" t="s">
        <v>72</v>
      </c>
      <c r="AY104" s="234" t="s">
        <v>133</v>
      </c>
    </row>
    <row r="105" s="13" customFormat="1">
      <c r="A105" s="13"/>
      <c r="B105" s="223"/>
      <c r="C105" s="224"/>
      <c r="D105" s="225" t="s">
        <v>145</v>
      </c>
      <c r="E105" s="226" t="s">
        <v>19</v>
      </c>
      <c r="F105" s="227" t="s">
        <v>148</v>
      </c>
      <c r="G105" s="224"/>
      <c r="H105" s="228">
        <v>176</v>
      </c>
      <c r="I105" s="229"/>
      <c r="J105" s="224"/>
      <c r="K105" s="224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145</v>
      </c>
      <c r="AU105" s="234" t="s">
        <v>82</v>
      </c>
      <c r="AV105" s="13" t="s">
        <v>82</v>
      </c>
      <c r="AW105" s="13" t="s">
        <v>33</v>
      </c>
      <c r="AX105" s="13" t="s">
        <v>72</v>
      </c>
      <c r="AY105" s="234" t="s">
        <v>133</v>
      </c>
    </row>
    <row r="106" s="13" customFormat="1">
      <c r="A106" s="13"/>
      <c r="B106" s="223"/>
      <c r="C106" s="224"/>
      <c r="D106" s="225" t="s">
        <v>145</v>
      </c>
      <c r="E106" s="226" t="s">
        <v>19</v>
      </c>
      <c r="F106" s="227" t="s">
        <v>149</v>
      </c>
      <c r="G106" s="224"/>
      <c r="H106" s="228">
        <v>160</v>
      </c>
      <c r="I106" s="229"/>
      <c r="J106" s="224"/>
      <c r="K106" s="224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145</v>
      </c>
      <c r="AU106" s="234" t="s">
        <v>82</v>
      </c>
      <c r="AV106" s="13" t="s">
        <v>82</v>
      </c>
      <c r="AW106" s="13" t="s">
        <v>33</v>
      </c>
      <c r="AX106" s="13" t="s">
        <v>72</v>
      </c>
      <c r="AY106" s="234" t="s">
        <v>133</v>
      </c>
    </row>
    <row r="107" s="14" customFormat="1">
      <c r="A107" s="14"/>
      <c r="B107" s="235"/>
      <c r="C107" s="236"/>
      <c r="D107" s="225" t="s">
        <v>145</v>
      </c>
      <c r="E107" s="237" t="s">
        <v>19</v>
      </c>
      <c r="F107" s="238" t="s">
        <v>150</v>
      </c>
      <c r="G107" s="236"/>
      <c r="H107" s="239">
        <v>753.5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5" t="s">
        <v>145</v>
      </c>
      <c r="AU107" s="245" t="s">
        <v>82</v>
      </c>
      <c r="AV107" s="14" t="s">
        <v>141</v>
      </c>
      <c r="AW107" s="14" t="s">
        <v>33</v>
      </c>
      <c r="AX107" s="14" t="s">
        <v>80</v>
      </c>
      <c r="AY107" s="245" t="s">
        <v>133</v>
      </c>
    </row>
    <row r="108" s="2" customFormat="1" ht="24.15" customHeight="1">
      <c r="A108" s="39"/>
      <c r="B108" s="40"/>
      <c r="C108" s="205" t="s">
        <v>82</v>
      </c>
      <c r="D108" s="205" t="s">
        <v>136</v>
      </c>
      <c r="E108" s="206" t="s">
        <v>151</v>
      </c>
      <c r="F108" s="207" t="s">
        <v>152</v>
      </c>
      <c r="G108" s="208" t="s">
        <v>139</v>
      </c>
      <c r="H108" s="209">
        <v>67815</v>
      </c>
      <c r="I108" s="210"/>
      <c r="J108" s="211">
        <f>ROUND(I108*H108,2)</f>
        <v>0</v>
      </c>
      <c r="K108" s="207" t="s">
        <v>140</v>
      </c>
      <c r="L108" s="45"/>
      <c r="M108" s="212" t="s">
        <v>19</v>
      </c>
      <c r="N108" s="213" t="s">
        <v>43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153</v>
      </c>
      <c r="AT108" s="216" t="s">
        <v>136</v>
      </c>
      <c r="AU108" s="216" t="s">
        <v>82</v>
      </c>
      <c r="AY108" s="18" t="s">
        <v>133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80</v>
      </c>
      <c r="BK108" s="217">
        <f>ROUND(I108*H108,2)</f>
        <v>0</v>
      </c>
      <c r="BL108" s="18" t="s">
        <v>153</v>
      </c>
      <c r="BM108" s="216" t="s">
        <v>154</v>
      </c>
    </row>
    <row r="109" s="2" customFormat="1">
      <c r="A109" s="39"/>
      <c r="B109" s="40"/>
      <c r="C109" s="41"/>
      <c r="D109" s="218" t="s">
        <v>143</v>
      </c>
      <c r="E109" s="41"/>
      <c r="F109" s="219" t="s">
        <v>155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143</v>
      </c>
      <c r="AU109" s="18" t="s">
        <v>82</v>
      </c>
    </row>
    <row r="110" s="13" customFormat="1">
      <c r="A110" s="13"/>
      <c r="B110" s="223"/>
      <c r="C110" s="224"/>
      <c r="D110" s="225" t="s">
        <v>145</v>
      </c>
      <c r="E110" s="226" t="s">
        <v>19</v>
      </c>
      <c r="F110" s="227" t="s">
        <v>146</v>
      </c>
      <c r="G110" s="224"/>
      <c r="H110" s="228">
        <v>215</v>
      </c>
      <c r="I110" s="229"/>
      <c r="J110" s="224"/>
      <c r="K110" s="224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145</v>
      </c>
      <c r="AU110" s="234" t="s">
        <v>82</v>
      </c>
      <c r="AV110" s="13" t="s">
        <v>82</v>
      </c>
      <c r="AW110" s="13" t="s">
        <v>33</v>
      </c>
      <c r="AX110" s="13" t="s">
        <v>72</v>
      </c>
      <c r="AY110" s="234" t="s">
        <v>133</v>
      </c>
    </row>
    <row r="111" s="13" customFormat="1">
      <c r="A111" s="13"/>
      <c r="B111" s="223"/>
      <c r="C111" s="224"/>
      <c r="D111" s="225" t="s">
        <v>145</v>
      </c>
      <c r="E111" s="226" t="s">
        <v>19</v>
      </c>
      <c r="F111" s="227" t="s">
        <v>147</v>
      </c>
      <c r="G111" s="224"/>
      <c r="H111" s="228">
        <v>202.5</v>
      </c>
      <c r="I111" s="229"/>
      <c r="J111" s="224"/>
      <c r="K111" s="224"/>
      <c r="L111" s="230"/>
      <c r="M111" s="231"/>
      <c r="N111" s="232"/>
      <c r="O111" s="232"/>
      <c r="P111" s="232"/>
      <c r="Q111" s="232"/>
      <c r="R111" s="232"/>
      <c r="S111" s="232"/>
      <c r="T111" s="23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4" t="s">
        <v>145</v>
      </c>
      <c r="AU111" s="234" t="s">
        <v>82</v>
      </c>
      <c r="AV111" s="13" t="s">
        <v>82</v>
      </c>
      <c r="AW111" s="13" t="s">
        <v>33</v>
      </c>
      <c r="AX111" s="13" t="s">
        <v>72</v>
      </c>
      <c r="AY111" s="234" t="s">
        <v>133</v>
      </c>
    </row>
    <row r="112" s="13" customFormat="1">
      <c r="A112" s="13"/>
      <c r="B112" s="223"/>
      <c r="C112" s="224"/>
      <c r="D112" s="225" t="s">
        <v>145</v>
      </c>
      <c r="E112" s="226" t="s">
        <v>19</v>
      </c>
      <c r="F112" s="227" t="s">
        <v>148</v>
      </c>
      <c r="G112" s="224"/>
      <c r="H112" s="228">
        <v>176</v>
      </c>
      <c r="I112" s="229"/>
      <c r="J112" s="224"/>
      <c r="K112" s="224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145</v>
      </c>
      <c r="AU112" s="234" t="s">
        <v>82</v>
      </c>
      <c r="AV112" s="13" t="s">
        <v>82</v>
      </c>
      <c r="AW112" s="13" t="s">
        <v>33</v>
      </c>
      <c r="AX112" s="13" t="s">
        <v>72</v>
      </c>
      <c r="AY112" s="234" t="s">
        <v>133</v>
      </c>
    </row>
    <row r="113" s="13" customFormat="1">
      <c r="A113" s="13"/>
      <c r="B113" s="223"/>
      <c r="C113" s="224"/>
      <c r="D113" s="225" t="s">
        <v>145</v>
      </c>
      <c r="E113" s="226" t="s">
        <v>19</v>
      </c>
      <c r="F113" s="227" t="s">
        <v>149</v>
      </c>
      <c r="G113" s="224"/>
      <c r="H113" s="228">
        <v>160</v>
      </c>
      <c r="I113" s="229"/>
      <c r="J113" s="224"/>
      <c r="K113" s="224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145</v>
      </c>
      <c r="AU113" s="234" t="s">
        <v>82</v>
      </c>
      <c r="AV113" s="13" t="s">
        <v>82</v>
      </c>
      <c r="AW113" s="13" t="s">
        <v>33</v>
      </c>
      <c r="AX113" s="13" t="s">
        <v>72</v>
      </c>
      <c r="AY113" s="234" t="s">
        <v>133</v>
      </c>
    </row>
    <row r="114" s="14" customFormat="1">
      <c r="A114" s="14"/>
      <c r="B114" s="235"/>
      <c r="C114" s="236"/>
      <c r="D114" s="225" t="s">
        <v>145</v>
      </c>
      <c r="E114" s="237" t="s">
        <v>19</v>
      </c>
      <c r="F114" s="238" t="s">
        <v>150</v>
      </c>
      <c r="G114" s="236"/>
      <c r="H114" s="239">
        <v>753.5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145</v>
      </c>
      <c r="AU114" s="245" t="s">
        <v>82</v>
      </c>
      <c r="AV114" s="14" t="s">
        <v>141</v>
      </c>
      <c r="AW114" s="14" t="s">
        <v>33</v>
      </c>
      <c r="AX114" s="14" t="s">
        <v>80</v>
      </c>
      <c r="AY114" s="245" t="s">
        <v>133</v>
      </c>
    </row>
    <row r="115" s="13" customFormat="1">
      <c r="A115" s="13"/>
      <c r="B115" s="223"/>
      <c r="C115" s="224"/>
      <c r="D115" s="225" t="s">
        <v>145</v>
      </c>
      <c r="E115" s="224"/>
      <c r="F115" s="227" t="s">
        <v>156</v>
      </c>
      <c r="G115" s="224"/>
      <c r="H115" s="228">
        <v>67815</v>
      </c>
      <c r="I115" s="229"/>
      <c r="J115" s="224"/>
      <c r="K115" s="224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145</v>
      </c>
      <c r="AU115" s="234" t="s">
        <v>82</v>
      </c>
      <c r="AV115" s="13" t="s">
        <v>82</v>
      </c>
      <c r="AW115" s="13" t="s">
        <v>4</v>
      </c>
      <c r="AX115" s="13" t="s">
        <v>80</v>
      </c>
      <c r="AY115" s="234" t="s">
        <v>133</v>
      </c>
    </row>
    <row r="116" s="2" customFormat="1" ht="24.15" customHeight="1">
      <c r="A116" s="39"/>
      <c r="B116" s="40"/>
      <c r="C116" s="205" t="s">
        <v>157</v>
      </c>
      <c r="D116" s="205" t="s">
        <v>136</v>
      </c>
      <c r="E116" s="206" t="s">
        <v>158</v>
      </c>
      <c r="F116" s="207" t="s">
        <v>159</v>
      </c>
      <c r="G116" s="208" t="s">
        <v>139</v>
      </c>
      <c r="H116" s="209">
        <v>753.5</v>
      </c>
      <c r="I116" s="210"/>
      <c r="J116" s="211">
        <f>ROUND(I116*H116,2)</f>
        <v>0</v>
      </c>
      <c r="K116" s="207" t="s">
        <v>140</v>
      </c>
      <c r="L116" s="45"/>
      <c r="M116" s="212" t="s">
        <v>19</v>
      </c>
      <c r="N116" s="213" t="s">
        <v>43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141</v>
      </c>
      <c r="AT116" s="216" t="s">
        <v>136</v>
      </c>
      <c r="AU116" s="216" t="s">
        <v>82</v>
      </c>
      <c r="AY116" s="18" t="s">
        <v>133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80</v>
      </c>
      <c r="BK116" s="217">
        <f>ROUND(I116*H116,2)</f>
        <v>0</v>
      </c>
      <c r="BL116" s="18" t="s">
        <v>141</v>
      </c>
      <c r="BM116" s="216" t="s">
        <v>160</v>
      </c>
    </row>
    <row r="117" s="2" customFormat="1">
      <c r="A117" s="39"/>
      <c r="B117" s="40"/>
      <c r="C117" s="41"/>
      <c r="D117" s="218" t="s">
        <v>143</v>
      </c>
      <c r="E117" s="41"/>
      <c r="F117" s="219" t="s">
        <v>161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143</v>
      </c>
      <c r="AU117" s="18" t="s">
        <v>82</v>
      </c>
    </row>
    <row r="118" s="13" customFormat="1">
      <c r="A118" s="13"/>
      <c r="B118" s="223"/>
      <c r="C118" s="224"/>
      <c r="D118" s="225" t="s">
        <v>145</v>
      </c>
      <c r="E118" s="226" t="s">
        <v>19</v>
      </c>
      <c r="F118" s="227" t="s">
        <v>146</v>
      </c>
      <c r="G118" s="224"/>
      <c r="H118" s="228">
        <v>215</v>
      </c>
      <c r="I118" s="229"/>
      <c r="J118" s="224"/>
      <c r="K118" s="224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145</v>
      </c>
      <c r="AU118" s="234" t="s">
        <v>82</v>
      </c>
      <c r="AV118" s="13" t="s">
        <v>82</v>
      </c>
      <c r="AW118" s="13" t="s">
        <v>33</v>
      </c>
      <c r="AX118" s="13" t="s">
        <v>72</v>
      </c>
      <c r="AY118" s="234" t="s">
        <v>133</v>
      </c>
    </row>
    <row r="119" s="13" customFormat="1">
      <c r="A119" s="13"/>
      <c r="B119" s="223"/>
      <c r="C119" s="224"/>
      <c r="D119" s="225" t="s">
        <v>145</v>
      </c>
      <c r="E119" s="226" t="s">
        <v>19</v>
      </c>
      <c r="F119" s="227" t="s">
        <v>147</v>
      </c>
      <c r="G119" s="224"/>
      <c r="H119" s="228">
        <v>202.5</v>
      </c>
      <c r="I119" s="229"/>
      <c r="J119" s="224"/>
      <c r="K119" s="224"/>
      <c r="L119" s="230"/>
      <c r="M119" s="231"/>
      <c r="N119" s="232"/>
      <c r="O119" s="232"/>
      <c r="P119" s="232"/>
      <c r="Q119" s="232"/>
      <c r="R119" s="232"/>
      <c r="S119" s="232"/>
      <c r="T119" s="23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4" t="s">
        <v>145</v>
      </c>
      <c r="AU119" s="234" t="s">
        <v>82</v>
      </c>
      <c r="AV119" s="13" t="s">
        <v>82</v>
      </c>
      <c r="AW119" s="13" t="s">
        <v>33</v>
      </c>
      <c r="AX119" s="13" t="s">
        <v>72</v>
      </c>
      <c r="AY119" s="234" t="s">
        <v>133</v>
      </c>
    </row>
    <row r="120" s="13" customFormat="1">
      <c r="A120" s="13"/>
      <c r="B120" s="223"/>
      <c r="C120" s="224"/>
      <c r="D120" s="225" t="s">
        <v>145</v>
      </c>
      <c r="E120" s="226" t="s">
        <v>19</v>
      </c>
      <c r="F120" s="227" t="s">
        <v>148</v>
      </c>
      <c r="G120" s="224"/>
      <c r="H120" s="228">
        <v>176</v>
      </c>
      <c r="I120" s="229"/>
      <c r="J120" s="224"/>
      <c r="K120" s="224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145</v>
      </c>
      <c r="AU120" s="234" t="s">
        <v>82</v>
      </c>
      <c r="AV120" s="13" t="s">
        <v>82</v>
      </c>
      <c r="AW120" s="13" t="s">
        <v>33</v>
      </c>
      <c r="AX120" s="13" t="s">
        <v>72</v>
      </c>
      <c r="AY120" s="234" t="s">
        <v>133</v>
      </c>
    </row>
    <row r="121" s="13" customFormat="1">
      <c r="A121" s="13"/>
      <c r="B121" s="223"/>
      <c r="C121" s="224"/>
      <c r="D121" s="225" t="s">
        <v>145</v>
      </c>
      <c r="E121" s="226" t="s">
        <v>19</v>
      </c>
      <c r="F121" s="227" t="s">
        <v>149</v>
      </c>
      <c r="G121" s="224"/>
      <c r="H121" s="228">
        <v>160</v>
      </c>
      <c r="I121" s="229"/>
      <c r="J121" s="224"/>
      <c r="K121" s="224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145</v>
      </c>
      <c r="AU121" s="234" t="s">
        <v>82</v>
      </c>
      <c r="AV121" s="13" t="s">
        <v>82</v>
      </c>
      <c r="AW121" s="13" t="s">
        <v>33</v>
      </c>
      <c r="AX121" s="13" t="s">
        <v>72</v>
      </c>
      <c r="AY121" s="234" t="s">
        <v>133</v>
      </c>
    </row>
    <row r="122" s="14" customFormat="1">
      <c r="A122" s="14"/>
      <c r="B122" s="235"/>
      <c r="C122" s="236"/>
      <c r="D122" s="225" t="s">
        <v>145</v>
      </c>
      <c r="E122" s="237" t="s">
        <v>19</v>
      </c>
      <c r="F122" s="238" t="s">
        <v>150</v>
      </c>
      <c r="G122" s="236"/>
      <c r="H122" s="239">
        <v>753.5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5" t="s">
        <v>145</v>
      </c>
      <c r="AU122" s="245" t="s">
        <v>82</v>
      </c>
      <c r="AV122" s="14" t="s">
        <v>141</v>
      </c>
      <c r="AW122" s="14" t="s">
        <v>33</v>
      </c>
      <c r="AX122" s="14" t="s">
        <v>80</v>
      </c>
      <c r="AY122" s="245" t="s">
        <v>133</v>
      </c>
    </row>
    <row r="123" s="2" customFormat="1" ht="16.5" customHeight="1">
      <c r="A123" s="39"/>
      <c r="B123" s="40"/>
      <c r="C123" s="205" t="s">
        <v>141</v>
      </c>
      <c r="D123" s="205" t="s">
        <v>136</v>
      </c>
      <c r="E123" s="206" t="s">
        <v>162</v>
      </c>
      <c r="F123" s="207" t="s">
        <v>163</v>
      </c>
      <c r="G123" s="208" t="s">
        <v>139</v>
      </c>
      <c r="H123" s="209">
        <v>753.5</v>
      </c>
      <c r="I123" s="210"/>
      <c r="J123" s="211">
        <f>ROUND(I123*H123,2)</f>
        <v>0</v>
      </c>
      <c r="K123" s="207" t="s">
        <v>140</v>
      </c>
      <c r="L123" s="45"/>
      <c r="M123" s="212" t="s">
        <v>19</v>
      </c>
      <c r="N123" s="213" t="s">
        <v>43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141</v>
      </c>
      <c r="AT123" s="216" t="s">
        <v>136</v>
      </c>
      <c r="AU123" s="216" t="s">
        <v>82</v>
      </c>
      <c r="AY123" s="18" t="s">
        <v>133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80</v>
      </c>
      <c r="BK123" s="217">
        <f>ROUND(I123*H123,2)</f>
        <v>0</v>
      </c>
      <c r="BL123" s="18" t="s">
        <v>141</v>
      </c>
      <c r="BM123" s="216" t="s">
        <v>164</v>
      </c>
    </row>
    <row r="124" s="2" customFormat="1">
      <c r="A124" s="39"/>
      <c r="B124" s="40"/>
      <c r="C124" s="41"/>
      <c r="D124" s="218" t="s">
        <v>143</v>
      </c>
      <c r="E124" s="41"/>
      <c r="F124" s="219" t="s">
        <v>165</v>
      </c>
      <c r="G124" s="41"/>
      <c r="H124" s="41"/>
      <c r="I124" s="220"/>
      <c r="J124" s="41"/>
      <c r="K124" s="41"/>
      <c r="L124" s="45"/>
      <c r="M124" s="221"/>
      <c r="N124" s="22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143</v>
      </c>
      <c r="AU124" s="18" t="s">
        <v>82</v>
      </c>
    </row>
    <row r="125" s="13" customFormat="1">
      <c r="A125" s="13"/>
      <c r="B125" s="223"/>
      <c r="C125" s="224"/>
      <c r="D125" s="225" t="s">
        <v>145</v>
      </c>
      <c r="E125" s="226" t="s">
        <v>19</v>
      </c>
      <c r="F125" s="227" t="s">
        <v>146</v>
      </c>
      <c r="G125" s="224"/>
      <c r="H125" s="228">
        <v>215</v>
      </c>
      <c r="I125" s="229"/>
      <c r="J125" s="224"/>
      <c r="K125" s="224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145</v>
      </c>
      <c r="AU125" s="234" t="s">
        <v>82</v>
      </c>
      <c r="AV125" s="13" t="s">
        <v>82</v>
      </c>
      <c r="AW125" s="13" t="s">
        <v>33</v>
      </c>
      <c r="AX125" s="13" t="s">
        <v>72</v>
      </c>
      <c r="AY125" s="234" t="s">
        <v>133</v>
      </c>
    </row>
    <row r="126" s="13" customFormat="1">
      <c r="A126" s="13"/>
      <c r="B126" s="223"/>
      <c r="C126" s="224"/>
      <c r="D126" s="225" t="s">
        <v>145</v>
      </c>
      <c r="E126" s="226" t="s">
        <v>19</v>
      </c>
      <c r="F126" s="227" t="s">
        <v>147</v>
      </c>
      <c r="G126" s="224"/>
      <c r="H126" s="228">
        <v>202.5</v>
      </c>
      <c r="I126" s="229"/>
      <c r="J126" s="224"/>
      <c r="K126" s="224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145</v>
      </c>
      <c r="AU126" s="234" t="s">
        <v>82</v>
      </c>
      <c r="AV126" s="13" t="s">
        <v>82</v>
      </c>
      <c r="AW126" s="13" t="s">
        <v>33</v>
      </c>
      <c r="AX126" s="13" t="s">
        <v>72</v>
      </c>
      <c r="AY126" s="234" t="s">
        <v>133</v>
      </c>
    </row>
    <row r="127" s="13" customFormat="1">
      <c r="A127" s="13"/>
      <c r="B127" s="223"/>
      <c r="C127" s="224"/>
      <c r="D127" s="225" t="s">
        <v>145</v>
      </c>
      <c r="E127" s="226" t="s">
        <v>19</v>
      </c>
      <c r="F127" s="227" t="s">
        <v>148</v>
      </c>
      <c r="G127" s="224"/>
      <c r="H127" s="228">
        <v>176</v>
      </c>
      <c r="I127" s="229"/>
      <c r="J127" s="224"/>
      <c r="K127" s="224"/>
      <c r="L127" s="230"/>
      <c r="M127" s="231"/>
      <c r="N127" s="232"/>
      <c r="O127" s="232"/>
      <c r="P127" s="232"/>
      <c r="Q127" s="232"/>
      <c r="R127" s="232"/>
      <c r="S127" s="232"/>
      <c r="T127" s="23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4" t="s">
        <v>145</v>
      </c>
      <c r="AU127" s="234" t="s">
        <v>82</v>
      </c>
      <c r="AV127" s="13" t="s">
        <v>82</v>
      </c>
      <c r="AW127" s="13" t="s">
        <v>33</v>
      </c>
      <c r="AX127" s="13" t="s">
        <v>72</v>
      </c>
      <c r="AY127" s="234" t="s">
        <v>133</v>
      </c>
    </row>
    <row r="128" s="13" customFormat="1">
      <c r="A128" s="13"/>
      <c r="B128" s="223"/>
      <c r="C128" s="224"/>
      <c r="D128" s="225" t="s">
        <v>145</v>
      </c>
      <c r="E128" s="226" t="s">
        <v>19</v>
      </c>
      <c r="F128" s="227" t="s">
        <v>149</v>
      </c>
      <c r="G128" s="224"/>
      <c r="H128" s="228">
        <v>160</v>
      </c>
      <c r="I128" s="229"/>
      <c r="J128" s="224"/>
      <c r="K128" s="224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145</v>
      </c>
      <c r="AU128" s="234" t="s">
        <v>82</v>
      </c>
      <c r="AV128" s="13" t="s">
        <v>82</v>
      </c>
      <c r="AW128" s="13" t="s">
        <v>33</v>
      </c>
      <c r="AX128" s="13" t="s">
        <v>72</v>
      </c>
      <c r="AY128" s="234" t="s">
        <v>133</v>
      </c>
    </row>
    <row r="129" s="14" customFormat="1">
      <c r="A129" s="14"/>
      <c r="B129" s="235"/>
      <c r="C129" s="236"/>
      <c r="D129" s="225" t="s">
        <v>145</v>
      </c>
      <c r="E129" s="237" t="s">
        <v>19</v>
      </c>
      <c r="F129" s="238" t="s">
        <v>150</v>
      </c>
      <c r="G129" s="236"/>
      <c r="H129" s="239">
        <v>753.5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5" t="s">
        <v>145</v>
      </c>
      <c r="AU129" s="245" t="s">
        <v>82</v>
      </c>
      <c r="AV129" s="14" t="s">
        <v>141</v>
      </c>
      <c r="AW129" s="14" t="s">
        <v>33</v>
      </c>
      <c r="AX129" s="14" t="s">
        <v>80</v>
      </c>
      <c r="AY129" s="245" t="s">
        <v>133</v>
      </c>
    </row>
    <row r="130" s="2" customFormat="1" ht="24.15" customHeight="1">
      <c r="A130" s="39"/>
      <c r="B130" s="40"/>
      <c r="C130" s="205" t="s">
        <v>166</v>
      </c>
      <c r="D130" s="205" t="s">
        <v>136</v>
      </c>
      <c r="E130" s="206" t="s">
        <v>167</v>
      </c>
      <c r="F130" s="207" t="s">
        <v>168</v>
      </c>
      <c r="G130" s="208" t="s">
        <v>139</v>
      </c>
      <c r="H130" s="209">
        <v>67815</v>
      </c>
      <c r="I130" s="210"/>
      <c r="J130" s="211">
        <f>ROUND(I130*H130,2)</f>
        <v>0</v>
      </c>
      <c r="K130" s="207" t="s">
        <v>140</v>
      </c>
      <c r="L130" s="45"/>
      <c r="M130" s="212" t="s">
        <v>19</v>
      </c>
      <c r="N130" s="213" t="s">
        <v>43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141</v>
      </c>
      <c r="AT130" s="216" t="s">
        <v>136</v>
      </c>
      <c r="AU130" s="216" t="s">
        <v>82</v>
      </c>
      <c r="AY130" s="18" t="s">
        <v>133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80</v>
      </c>
      <c r="BK130" s="217">
        <f>ROUND(I130*H130,2)</f>
        <v>0</v>
      </c>
      <c r="BL130" s="18" t="s">
        <v>141</v>
      </c>
      <c r="BM130" s="216" t="s">
        <v>169</v>
      </c>
    </row>
    <row r="131" s="2" customFormat="1">
      <c r="A131" s="39"/>
      <c r="B131" s="40"/>
      <c r="C131" s="41"/>
      <c r="D131" s="218" t="s">
        <v>143</v>
      </c>
      <c r="E131" s="41"/>
      <c r="F131" s="219" t="s">
        <v>170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143</v>
      </c>
      <c r="AU131" s="18" t="s">
        <v>82</v>
      </c>
    </row>
    <row r="132" s="13" customFormat="1">
      <c r="A132" s="13"/>
      <c r="B132" s="223"/>
      <c r="C132" s="224"/>
      <c r="D132" s="225" t="s">
        <v>145</v>
      </c>
      <c r="E132" s="226" t="s">
        <v>19</v>
      </c>
      <c r="F132" s="227" t="s">
        <v>146</v>
      </c>
      <c r="G132" s="224"/>
      <c r="H132" s="228">
        <v>215</v>
      </c>
      <c r="I132" s="229"/>
      <c r="J132" s="224"/>
      <c r="K132" s="224"/>
      <c r="L132" s="230"/>
      <c r="M132" s="231"/>
      <c r="N132" s="232"/>
      <c r="O132" s="232"/>
      <c r="P132" s="232"/>
      <c r="Q132" s="232"/>
      <c r="R132" s="232"/>
      <c r="S132" s="232"/>
      <c r="T132" s="23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145</v>
      </c>
      <c r="AU132" s="234" t="s">
        <v>82</v>
      </c>
      <c r="AV132" s="13" t="s">
        <v>82</v>
      </c>
      <c r="AW132" s="13" t="s">
        <v>33</v>
      </c>
      <c r="AX132" s="13" t="s">
        <v>72</v>
      </c>
      <c r="AY132" s="234" t="s">
        <v>133</v>
      </c>
    </row>
    <row r="133" s="13" customFormat="1">
      <c r="A133" s="13"/>
      <c r="B133" s="223"/>
      <c r="C133" s="224"/>
      <c r="D133" s="225" t="s">
        <v>145</v>
      </c>
      <c r="E133" s="226" t="s">
        <v>19</v>
      </c>
      <c r="F133" s="227" t="s">
        <v>147</v>
      </c>
      <c r="G133" s="224"/>
      <c r="H133" s="228">
        <v>202.5</v>
      </c>
      <c r="I133" s="229"/>
      <c r="J133" s="224"/>
      <c r="K133" s="224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145</v>
      </c>
      <c r="AU133" s="234" t="s">
        <v>82</v>
      </c>
      <c r="AV133" s="13" t="s">
        <v>82</v>
      </c>
      <c r="AW133" s="13" t="s">
        <v>33</v>
      </c>
      <c r="AX133" s="13" t="s">
        <v>72</v>
      </c>
      <c r="AY133" s="234" t="s">
        <v>133</v>
      </c>
    </row>
    <row r="134" s="13" customFormat="1">
      <c r="A134" s="13"/>
      <c r="B134" s="223"/>
      <c r="C134" s="224"/>
      <c r="D134" s="225" t="s">
        <v>145</v>
      </c>
      <c r="E134" s="226" t="s">
        <v>19</v>
      </c>
      <c r="F134" s="227" t="s">
        <v>148</v>
      </c>
      <c r="G134" s="224"/>
      <c r="H134" s="228">
        <v>176</v>
      </c>
      <c r="I134" s="229"/>
      <c r="J134" s="224"/>
      <c r="K134" s="224"/>
      <c r="L134" s="230"/>
      <c r="M134" s="231"/>
      <c r="N134" s="232"/>
      <c r="O134" s="232"/>
      <c r="P134" s="232"/>
      <c r="Q134" s="232"/>
      <c r="R134" s="232"/>
      <c r="S134" s="232"/>
      <c r="T134" s="23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145</v>
      </c>
      <c r="AU134" s="234" t="s">
        <v>82</v>
      </c>
      <c r="AV134" s="13" t="s">
        <v>82</v>
      </c>
      <c r="AW134" s="13" t="s">
        <v>33</v>
      </c>
      <c r="AX134" s="13" t="s">
        <v>72</v>
      </c>
      <c r="AY134" s="234" t="s">
        <v>133</v>
      </c>
    </row>
    <row r="135" s="13" customFormat="1">
      <c r="A135" s="13"/>
      <c r="B135" s="223"/>
      <c r="C135" s="224"/>
      <c r="D135" s="225" t="s">
        <v>145</v>
      </c>
      <c r="E135" s="226" t="s">
        <v>19</v>
      </c>
      <c r="F135" s="227" t="s">
        <v>149</v>
      </c>
      <c r="G135" s="224"/>
      <c r="H135" s="228">
        <v>160</v>
      </c>
      <c r="I135" s="229"/>
      <c r="J135" s="224"/>
      <c r="K135" s="224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145</v>
      </c>
      <c r="AU135" s="234" t="s">
        <v>82</v>
      </c>
      <c r="AV135" s="13" t="s">
        <v>82</v>
      </c>
      <c r="AW135" s="13" t="s">
        <v>33</v>
      </c>
      <c r="AX135" s="13" t="s">
        <v>72</v>
      </c>
      <c r="AY135" s="234" t="s">
        <v>133</v>
      </c>
    </row>
    <row r="136" s="14" customFormat="1">
      <c r="A136" s="14"/>
      <c r="B136" s="235"/>
      <c r="C136" s="236"/>
      <c r="D136" s="225" t="s">
        <v>145</v>
      </c>
      <c r="E136" s="237" t="s">
        <v>19</v>
      </c>
      <c r="F136" s="238" t="s">
        <v>150</v>
      </c>
      <c r="G136" s="236"/>
      <c r="H136" s="239">
        <v>753.5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145</v>
      </c>
      <c r="AU136" s="245" t="s">
        <v>82</v>
      </c>
      <c r="AV136" s="14" t="s">
        <v>141</v>
      </c>
      <c r="AW136" s="14" t="s">
        <v>33</v>
      </c>
      <c r="AX136" s="14" t="s">
        <v>80</v>
      </c>
      <c r="AY136" s="245" t="s">
        <v>133</v>
      </c>
    </row>
    <row r="137" s="13" customFormat="1">
      <c r="A137" s="13"/>
      <c r="B137" s="223"/>
      <c r="C137" s="224"/>
      <c r="D137" s="225" t="s">
        <v>145</v>
      </c>
      <c r="E137" s="224"/>
      <c r="F137" s="227" t="s">
        <v>156</v>
      </c>
      <c r="G137" s="224"/>
      <c r="H137" s="228">
        <v>67815</v>
      </c>
      <c r="I137" s="229"/>
      <c r="J137" s="224"/>
      <c r="K137" s="224"/>
      <c r="L137" s="230"/>
      <c r="M137" s="231"/>
      <c r="N137" s="232"/>
      <c r="O137" s="232"/>
      <c r="P137" s="232"/>
      <c r="Q137" s="232"/>
      <c r="R137" s="232"/>
      <c r="S137" s="232"/>
      <c r="T137" s="23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145</v>
      </c>
      <c r="AU137" s="234" t="s">
        <v>82</v>
      </c>
      <c r="AV137" s="13" t="s">
        <v>82</v>
      </c>
      <c r="AW137" s="13" t="s">
        <v>4</v>
      </c>
      <c r="AX137" s="13" t="s">
        <v>80</v>
      </c>
      <c r="AY137" s="234" t="s">
        <v>133</v>
      </c>
    </row>
    <row r="138" s="2" customFormat="1" ht="16.5" customHeight="1">
      <c r="A138" s="39"/>
      <c r="B138" s="40"/>
      <c r="C138" s="205" t="s">
        <v>171</v>
      </c>
      <c r="D138" s="205" t="s">
        <v>136</v>
      </c>
      <c r="E138" s="206" t="s">
        <v>172</v>
      </c>
      <c r="F138" s="207" t="s">
        <v>173</v>
      </c>
      <c r="G138" s="208" t="s">
        <v>139</v>
      </c>
      <c r="H138" s="209">
        <v>753.5</v>
      </c>
      <c r="I138" s="210"/>
      <c r="J138" s="211">
        <f>ROUND(I138*H138,2)</f>
        <v>0</v>
      </c>
      <c r="K138" s="207" t="s">
        <v>140</v>
      </c>
      <c r="L138" s="45"/>
      <c r="M138" s="212" t="s">
        <v>19</v>
      </c>
      <c r="N138" s="213" t="s">
        <v>43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141</v>
      </c>
      <c r="AT138" s="216" t="s">
        <v>136</v>
      </c>
      <c r="AU138" s="216" t="s">
        <v>82</v>
      </c>
      <c r="AY138" s="18" t="s">
        <v>133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80</v>
      </c>
      <c r="BK138" s="217">
        <f>ROUND(I138*H138,2)</f>
        <v>0</v>
      </c>
      <c r="BL138" s="18" t="s">
        <v>141</v>
      </c>
      <c r="BM138" s="216" t="s">
        <v>174</v>
      </c>
    </row>
    <row r="139" s="2" customFormat="1">
      <c r="A139" s="39"/>
      <c r="B139" s="40"/>
      <c r="C139" s="41"/>
      <c r="D139" s="218" t="s">
        <v>143</v>
      </c>
      <c r="E139" s="41"/>
      <c r="F139" s="219" t="s">
        <v>175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143</v>
      </c>
      <c r="AU139" s="18" t="s">
        <v>82</v>
      </c>
    </row>
    <row r="140" s="13" customFormat="1">
      <c r="A140" s="13"/>
      <c r="B140" s="223"/>
      <c r="C140" s="224"/>
      <c r="D140" s="225" t="s">
        <v>145</v>
      </c>
      <c r="E140" s="226" t="s">
        <v>19</v>
      </c>
      <c r="F140" s="227" t="s">
        <v>146</v>
      </c>
      <c r="G140" s="224"/>
      <c r="H140" s="228">
        <v>215</v>
      </c>
      <c r="I140" s="229"/>
      <c r="J140" s="224"/>
      <c r="K140" s="224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145</v>
      </c>
      <c r="AU140" s="234" t="s">
        <v>82</v>
      </c>
      <c r="AV140" s="13" t="s">
        <v>82</v>
      </c>
      <c r="AW140" s="13" t="s">
        <v>33</v>
      </c>
      <c r="AX140" s="13" t="s">
        <v>72</v>
      </c>
      <c r="AY140" s="234" t="s">
        <v>133</v>
      </c>
    </row>
    <row r="141" s="13" customFormat="1">
      <c r="A141" s="13"/>
      <c r="B141" s="223"/>
      <c r="C141" s="224"/>
      <c r="D141" s="225" t="s">
        <v>145</v>
      </c>
      <c r="E141" s="226" t="s">
        <v>19</v>
      </c>
      <c r="F141" s="227" t="s">
        <v>147</v>
      </c>
      <c r="G141" s="224"/>
      <c r="H141" s="228">
        <v>202.5</v>
      </c>
      <c r="I141" s="229"/>
      <c r="J141" s="224"/>
      <c r="K141" s="224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145</v>
      </c>
      <c r="AU141" s="234" t="s">
        <v>82</v>
      </c>
      <c r="AV141" s="13" t="s">
        <v>82</v>
      </c>
      <c r="AW141" s="13" t="s">
        <v>33</v>
      </c>
      <c r="AX141" s="13" t="s">
        <v>72</v>
      </c>
      <c r="AY141" s="234" t="s">
        <v>133</v>
      </c>
    </row>
    <row r="142" s="13" customFormat="1">
      <c r="A142" s="13"/>
      <c r="B142" s="223"/>
      <c r="C142" s="224"/>
      <c r="D142" s="225" t="s">
        <v>145</v>
      </c>
      <c r="E142" s="226" t="s">
        <v>19</v>
      </c>
      <c r="F142" s="227" t="s">
        <v>148</v>
      </c>
      <c r="G142" s="224"/>
      <c r="H142" s="228">
        <v>176</v>
      </c>
      <c r="I142" s="229"/>
      <c r="J142" s="224"/>
      <c r="K142" s="224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145</v>
      </c>
      <c r="AU142" s="234" t="s">
        <v>82</v>
      </c>
      <c r="AV142" s="13" t="s">
        <v>82</v>
      </c>
      <c r="AW142" s="13" t="s">
        <v>33</v>
      </c>
      <c r="AX142" s="13" t="s">
        <v>72</v>
      </c>
      <c r="AY142" s="234" t="s">
        <v>133</v>
      </c>
    </row>
    <row r="143" s="13" customFormat="1">
      <c r="A143" s="13"/>
      <c r="B143" s="223"/>
      <c r="C143" s="224"/>
      <c r="D143" s="225" t="s">
        <v>145</v>
      </c>
      <c r="E143" s="226" t="s">
        <v>19</v>
      </c>
      <c r="F143" s="227" t="s">
        <v>149</v>
      </c>
      <c r="G143" s="224"/>
      <c r="H143" s="228">
        <v>160</v>
      </c>
      <c r="I143" s="229"/>
      <c r="J143" s="224"/>
      <c r="K143" s="224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145</v>
      </c>
      <c r="AU143" s="234" t="s">
        <v>82</v>
      </c>
      <c r="AV143" s="13" t="s">
        <v>82</v>
      </c>
      <c r="AW143" s="13" t="s">
        <v>33</v>
      </c>
      <c r="AX143" s="13" t="s">
        <v>72</v>
      </c>
      <c r="AY143" s="234" t="s">
        <v>133</v>
      </c>
    </row>
    <row r="144" s="14" customFormat="1">
      <c r="A144" s="14"/>
      <c r="B144" s="235"/>
      <c r="C144" s="236"/>
      <c r="D144" s="225" t="s">
        <v>145</v>
      </c>
      <c r="E144" s="237" t="s">
        <v>19</v>
      </c>
      <c r="F144" s="238" t="s">
        <v>150</v>
      </c>
      <c r="G144" s="236"/>
      <c r="H144" s="239">
        <v>753.5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145</v>
      </c>
      <c r="AU144" s="245" t="s">
        <v>82</v>
      </c>
      <c r="AV144" s="14" t="s">
        <v>141</v>
      </c>
      <c r="AW144" s="14" t="s">
        <v>33</v>
      </c>
      <c r="AX144" s="14" t="s">
        <v>80</v>
      </c>
      <c r="AY144" s="245" t="s">
        <v>133</v>
      </c>
    </row>
    <row r="145" s="2" customFormat="1" ht="24.15" customHeight="1">
      <c r="A145" s="39"/>
      <c r="B145" s="40"/>
      <c r="C145" s="205" t="s">
        <v>176</v>
      </c>
      <c r="D145" s="205" t="s">
        <v>136</v>
      </c>
      <c r="E145" s="206" t="s">
        <v>177</v>
      </c>
      <c r="F145" s="207" t="s">
        <v>178</v>
      </c>
      <c r="G145" s="208" t="s">
        <v>179</v>
      </c>
      <c r="H145" s="209">
        <v>4</v>
      </c>
      <c r="I145" s="210"/>
      <c r="J145" s="211">
        <f>ROUND(I145*H145,2)</f>
        <v>0</v>
      </c>
      <c r="K145" s="207" t="s">
        <v>140</v>
      </c>
      <c r="L145" s="45"/>
      <c r="M145" s="212" t="s">
        <v>19</v>
      </c>
      <c r="N145" s="213" t="s">
        <v>43</v>
      </c>
      <c r="O145" s="85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141</v>
      </c>
      <c r="AT145" s="216" t="s">
        <v>136</v>
      </c>
      <c r="AU145" s="216" t="s">
        <v>82</v>
      </c>
      <c r="AY145" s="18" t="s">
        <v>133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80</v>
      </c>
      <c r="BK145" s="217">
        <f>ROUND(I145*H145,2)</f>
        <v>0</v>
      </c>
      <c r="BL145" s="18" t="s">
        <v>141</v>
      </c>
      <c r="BM145" s="216" t="s">
        <v>180</v>
      </c>
    </row>
    <row r="146" s="2" customFormat="1">
      <c r="A146" s="39"/>
      <c r="B146" s="40"/>
      <c r="C146" s="41"/>
      <c r="D146" s="218" t="s">
        <v>143</v>
      </c>
      <c r="E146" s="41"/>
      <c r="F146" s="219" t="s">
        <v>181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143</v>
      </c>
      <c r="AU146" s="18" t="s">
        <v>82</v>
      </c>
    </row>
    <row r="147" s="13" customFormat="1">
      <c r="A147" s="13"/>
      <c r="B147" s="223"/>
      <c r="C147" s="224"/>
      <c r="D147" s="225" t="s">
        <v>145</v>
      </c>
      <c r="E147" s="226" t="s">
        <v>19</v>
      </c>
      <c r="F147" s="227" t="s">
        <v>182</v>
      </c>
      <c r="G147" s="224"/>
      <c r="H147" s="228">
        <v>4</v>
      </c>
      <c r="I147" s="229"/>
      <c r="J147" s="224"/>
      <c r="K147" s="224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145</v>
      </c>
      <c r="AU147" s="234" t="s">
        <v>82</v>
      </c>
      <c r="AV147" s="13" t="s">
        <v>82</v>
      </c>
      <c r="AW147" s="13" t="s">
        <v>33</v>
      </c>
      <c r="AX147" s="13" t="s">
        <v>80</v>
      </c>
      <c r="AY147" s="234" t="s">
        <v>133</v>
      </c>
    </row>
    <row r="148" s="2" customFormat="1" ht="24.15" customHeight="1">
      <c r="A148" s="39"/>
      <c r="B148" s="40"/>
      <c r="C148" s="205" t="s">
        <v>183</v>
      </c>
      <c r="D148" s="205" t="s">
        <v>136</v>
      </c>
      <c r="E148" s="206" t="s">
        <v>184</v>
      </c>
      <c r="F148" s="207" t="s">
        <v>185</v>
      </c>
      <c r="G148" s="208" t="s">
        <v>179</v>
      </c>
      <c r="H148" s="209">
        <v>360</v>
      </c>
      <c r="I148" s="210"/>
      <c r="J148" s="211">
        <f>ROUND(I148*H148,2)</f>
        <v>0</v>
      </c>
      <c r="K148" s="207" t="s">
        <v>140</v>
      </c>
      <c r="L148" s="45"/>
      <c r="M148" s="212" t="s">
        <v>19</v>
      </c>
      <c r="N148" s="213" t="s">
        <v>43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141</v>
      </c>
      <c r="AT148" s="216" t="s">
        <v>136</v>
      </c>
      <c r="AU148" s="216" t="s">
        <v>82</v>
      </c>
      <c r="AY148" s="18" t="s">
        <v>133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80</v>
      </c>
      <c r="BK148" s="217">
        <f>ROUND(I148*H148,2)</f>
        <v>0</v>
      </c>
      <c r="BL148" s="18" t="s">
        <v>141</v>
      </c>
      <c r="BM148" s="216" t="s">
        <v>186</v>
      </c>
    </row>
    <row r="149" s="2" customFormat="1">
      <c r="A149" s="39"/>
      <c r="B149" s="40"/>
      <c r="C149" s="41"/>
      <c r="D149" s="218" t="s">
        <v>143</v>
      </c>
      <c r="E149" s="41"/>
      <c r="F149" s="219" t="s">
        <v>187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143</v>
      </c>
      <c r="AU149" s="18" t="s">
        <v>82</v>
      </c>
    </row>
    <row r="150" s="13" customFormat="1">
      <c r="A150" s="13"/>
      <c r="B150" s="223"/>
      <c r="C150" s="224"/>
      <c r="D150" s="225" t="s">
        <v>145</v>
      </c>
      <c r="E150" s="226" t="s">
        <v>19</v>
      </c>
      <c r="F150" s="227" t="s">
        <v>182</v>
      </c>
      <c r="G150" s="224"/>
      <c r="H150" s="228">
        <v>4</v>
      </c>
      <c r="I150" s="229"/>
      <c r="J150" s="224"/>
      <c r="K150" s="224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145</v>
      </c>
      <c r="AU150" s="234" t="s">
        <v>82</v>
      </c>
      <c r="AV150" s="13" t="s">
        <v>82</v>
      </c>
      <c r="AW150" s="13" t="s">
        <v>33</v>
      </c>
      <c r="AX150" s="13" t="s">
        <v>80</v>
      </c>
      <c r="AY150" s="234" t="s">
        <v>133</v>
      </c>
    </row>
    <row r="151" s="13" customFormat="1">
      <c r="A151" s="13"/>
      <c r="B151" s="223"/>
      <c r="C151" s="224"/>
      <c r="D151" s="225" t="s">
        <v>145</v>
      </c>
      <c r="E151" s="224"/>
      <c r="F151" s="227" t="s">
        <v>188</v>
      </c>
      <c r="G151" s="224"/>
      <c r="H151" s="228">
        <v>360</v>
      </c>
      <c r="I151" s="229"/>
      <c r="J151" s="224"/>
      <c r="K151" s="224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145</v>
      </c>
      <c r="AU151" s="234" t="s">
        <v>82</v>
      </c>
      <c r="AV151" s="13" t="s">
        <v>82</v>
      </c>
      <c r="AW151" s="13" t="s">
        <v>4</v>
      </c>
      <c r="AX151" s="13" t="s">
        <v>80</v>
      </c>
      <c r="AY151" s="234" t="s">
        <v>133</v>
      </c>
    </row>
    <row r="152" s="2" customFormat="1" ht="24.15" customHeight="1">
      <c r="A152" s="39"/>
      <c r="B152" s="40"/>
      <c r="C152" s="205" t="s">
        <v>134</v>
      </c>
      <c r="D152" s="205" t="s">
        <v>136</v>
      </c>
      <c r="E152" s="206" t="s">
        <v>189</v>
      </c>
      <c r="F152" s="207" t="s">
        <v>190</v>
      </c>
      <c r="G152" s="208" t="s">
        <v>179</v>
      </c>
      <c r="H152" s="209">
        <v>4</v>
      </c>
      <c r="I152" s="210"/>
      <c r="J152" s="211">
        <f>ROUND(I152*H152,2)</f>
        <v>0</v>
      </c>
      <c r="K152" s="207" t="s">
        <v>140</v>
      </c>
      <c r="L152" s="45"/>
      <c r="M152" s="212" t="s">
        <v>19</v>
      </c>
      <c r="N152" s="213" t="s">
        <v>43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141</v>
      </c>
      <c r="AT152" s="216" t="s">
        <v>136</v>
      </c>
      <c r="AU152" s="216" t="s">
        <v>82</v>
      </c>
      <c r="AY152" s="18" t="s">
        <v>133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80</v>
      </c>
      <c r="BK152" s="217">
        <f>ROUND(I152*H152,2)</f>
        <v>0</v>
      </c>
      <c r="BL152" s="18" t="s">
        <v>141</v>
      </c>
      <c r="BM152" s="216" t="s">
        <v>191</v>
      </c>
    </row>
    <row r="153" s="2" customFormat="1">
      <c r="A153" s="39"/>
      <c r="B153" s="40"/>
      <c r="C153" s="41"/>
      <c r="D153" s="218" t="s">
        <v>143</v>
      </c>
      <c r="E153" s="41"/>
      <c r="F153" s="219" t="s">
        <v>192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143</v>
      </c>
      <c r="AU153" s="18" t="s">
        <v>82</v>
      </c>
    </row>
    <row r="154" s="13" customFormat="1">
      <c r="A154" s="13"/>
      <c r="B154" s="223"/>
      <c r="C154" s="224"/>
      <c r="D154" s="225" t="s">
        <v>145</v>
      </c>
      <c r="E154" s="226" t="s">
        <v>19</v>
      </c>
      <c r="F154" s="227" t="s">
        <v>182</v>
      </c>
      <c r="G154" s="224"/>
      <c r="H154" s="228">
        <v>4</v>
      </c>
      <c r="I154" s="229"/>
      <c r="J154" s="224"/>
      <c r="K154" s="224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145</v>
      </c>
      <c r="AU154" s="234" t="s">
        <v>82</v>
      </c>
      <c r="AV154" s="13" t="s">
        <v>82</v>
      </c>
      <c r="AW154" s="13" t="s">
        <v>33</v>
      </c>
      <c r="AX154" s="13" t="s">
        <v>80</v>
      </c>
      <c r="AY154" s="234" t="s">
        <v>133</v>
      </c>
    </row>
    <row r="155" s="2" customFormat="1" ht="21.75" customHeight="1">
      <c r="A155" s="39"/>
      <c r="B155" s="40"/>
      <c r="C155" s="205" t="s">
        <v>193</v>
      </c>
      <c r="D155" s="205" t="s">
        <v>136</v>
      </c>
      <c r="E155" s="206" t="s">
        <v>194</v>
      </c>
      <c r="F155" s="207" t="s">
        <v>195</v>
      </c>
      <c r="G155" s="208" t="s">
        <v>139</v>
      </c>
      <c r="H155" s="209">
        <v>441.137</v>
      </c>
      <c r="I155" s="210"/>
      <c r="J155" s="211">
        <f>ROUND(I155*H155,2)</f>
        <v>0</v>
      </c>
      <c r="K155" s="207" t="s">
        <v>140</v>
      </c>
      <c r="L155" s="45"/>
      <c r="M155" s="212" t="s">
        <v>19</v>
      </c>
      <c r="N155" s="213" t="s">
        <v>43</v>
      </c>
      <c r="O155" s="85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141</v>
      </c>
      <c r="AT155" s="216" t="s">
        <v>136</v>
      </c>
      <c r="AU155" s="216" t="s">
        <v>82</v>
      </c>
      <c r="AY155" s="18" t="s">
        <v>133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80</v>
      </c>
      <c r="BK155" s="217">
        <f>ROUND(I155*H155,2)</f>
        <v>0</v>
      </c>
      <c r="BL155" s="18" t="s">
        <v>141</v>
      </c>
      <c r="BM155" s="216" t="s">
        <v>196</v>
      </c>
    </row>
    <row r="156" s="2" customFormat="1">
      <c r="A156" s="39"/>
      <c r="B156" s="40"/>
      <c r="C156" s="41"/>
      <c r="D156" s="218" t="s">
        <v>143</v>
      </c>
      <c r="E156" s="41"/>
      <c r="F156" s="219" t="s">
        <v>197</v>
      </c>
      <c r="G156" s="41"/>
      <c r="H156" s="41"/>
      <c r="I156" s="220"/>
      <c r="J156" s="41"/>
      <c r="K156" s="41"/>
      <c r="L156" s="45"/>
      <c r="M156" s="221"/>
      <c r="N156" s="22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143</v>
      </c>
      <c r="AU156" s="18" t="s">
        <v>82</v>
      </c>
    </row>
    <row r="157" s="13" customFormat="1">
      <c r="A157" s="13"/>
      <c r="B157" s="223"/>
      <c r="C157" s="224"/>
      <c r="D157" s="225" t="s">
        <v>145</v>
      </c>
      <c r="E157" s="226" t="s">
        <v>19</v>
      </c>
      <c r="F157" s="227" t="s">
        <v>198</v>
      </c>
      <c r="G157" s="224"/>
      <c r="H157" s="228">
        <v>195.55000000000001</v>
      </c>
      <c r="I157" s="229"/>
      <c r="J157" s="224"/>
      <c r="K157" s="224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145</v>
      </c>
      <c r="AU157" s="234" t="s">
        <v>82</v>
      </c>
      <c r="AV157" s="13" t="s">
        <v>82</v>
      </c>
      <c r="AW157" s="13" t="s">
        <v>33</v>
      </c>
      <c r="AX157" s="13" t="s">
        <v>72</v>
      </c>
      <c r="AY157" s="234" t="s">
        <v>133</v>
      </c>
    </row>
    <row r="158" s="13" customFormat="1">
      <c r="A158" s="13"/>
      <c r="B158" s="223"/>
      <c r="C158" s="224"/>
      <c r="D158" s="225" t="s">
        <v>145</v>
      </c>
      <c r="E158" s="226" t="s">
        <v>19</v>
      </c>
      <c r="F158" s="227" t="s">
        <v>199</v>
      </c>
      <c r="G158" s="224"/>
      <c r="H158" s="228">
        <v>15.34</v>
      </c>
      <c r="I158" s="229"/>
      <c r="J158" s="224"/>
      <c r="K158" s="224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145</v>
      </c>
      <c r="AU158" s="234" t="s">
        <v>82</v>
      </c>
      <c r="AV158" s="13" t="s">
        <v>82</v>
      </c>
      <c r="AW158" s="13" t="s">
        <v>33</v>
      </c>
      <c r="AX158" s="13" t="s">
        <v>72</v>
      </c>
      <c r="AY158" s="234" t="s">
        <v>133</v>
      </c>
    </row>
    <row r="159" s="13" customFormat="1">
      <c r="A159" s="13"/>
      <c r="B159" s="223"/>
      <c r="C159" s="224"/>
      <c r="D159" s="225" t="s">
        <v>145</v>
      </c>
      <c r="E159" s="226" t="s">
        <v>19</v>
      </c>
      <c r="F159" s="227" t="s">
        <v>200</v>
      </c>
      <c r="G159" s="224"/>
      <c r="H159" s="228">
        <v>0.71999999999999997</v>
      </c>
      <c r="I159" s="229"/>
      <c r="J159" s="224"/>
      <c r="K159" s="224"/>
      <c r="L159" s="230"/>
      <c r="M159" s="231"/>
      <c r="N159" s="232"/>
      <c r="O159" s="232"/>
      <c r="P159" s="232"/>
      <c r="Q159" s="232"/>
      <c r="R159" s="232"/>
      <c r="S159" s="232"/>
      <c r="T159" s="23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145</v>
      </c>
      <c r="AU159" s="234" t="s">
        <v>82</v>
      </c>
      <c r="AV159" s="13" t="s">
        <v>82</v>
      </c>
      <c r="AW159" s="13" t="s">
        <v>33</v>
      </c>
      <c r="AX159" s="13" t="s">
        <v>72</v>
      </c>
      <c r="AY159" s="234" t="s">
        <v>133</v>
      </c>
    </row>
    <row r="160" s="15" customFormat="1">
      <c r="A160" s="15"/>
      <c r="B160" s="246"/>
      <c r="C160" s="247"/>
      <c r="D160" s="225" t="s">
        <v>145</v>
      </c>
      <c r="E160" s="248" t="s">
        <v>19</v>
      </c>
      <c r="F160" s="249" t="s">
        <v>201</v>
      </c>
      <c r="G160" s="247"/>
      <c r="H160" s="250">
        <v>211.61000000000001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6" t="s">
        <v>145</v>
      </c>
      <c r="AU160" s="256" t="s">
        <v>82</v>
      </c>
      <c r="AV160" s="15" t="s">
        <v>157</v>
      </c>
      <c r="AW160" s="15" t="s">
        <v>33</v>
      </c>
      <c r="AX160" s="15" t="s">
        <v>72</v>
      </c>
      <c r="AY160" s="256" t="s">
        <v>133</v>
      </c>
    </row>
    <row r="161" s="13" customFormat="1">
      <c r="A161" s="13"/>
      <c r="B161" s="223"/>
      <c r="C161" s="224"/>
      <c r="D161" s="225" t="s">
        <v>145</v>
      </c>
      <c r="E161" s="226" t="s">
        <v>19</v>
      </c>
      <c r="F161" s="227" t="s">
        <v>202</v>
      </c>
      <c r="G161" s="224"/>
      <c r="H161" s="228">
        <v>30.100000000000001</v>
      </c>
      <c r="I161" s="229"/>
      <c r="J161" s="224"/>
      <c r="K161" s="224"/>
      <c r="L161" s="230"/>
      <c r="M161" s="231"/>
      <c r="N161" s="232"/>
      <c r="O161" s="232"/>
      <c r="P161" s="232"/>
      <c r="Q161" s="232"/>
      <c r="R161" s="232"/>
      <c r="S161" s="232"/>
      <c r="T161" s="23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4" t="s">
        <v>145</v>
      </c>
      <c r="AU161" s="234" t="s">
        <v>82</v>
      </c>
      <c r="AV161" s="13" t="s">
        <v>82</v>
      </c>
      <c r="AW161" s="13" t="s">
        <v>33</v>
      </c>
      <c r="AX161" s="13" t="s">
        <v>72</v>
      </c>
      <c r="AY161" s="234" t="s">
        <v>133</v>
      </c>
    </row>
    <row r="162" s="13" customFormat="1">
      <c r="A162" s="13"/>
      <c r="B162" s="223"/>
      <c r="C162" s="224"/>
      <c r="D162" s="225" t="s">
        <v>145</v>
      </c>
      <c r="E162" s="226" t="s">
        <v>19</v>
      </c>
      <c r="F162" s="227" t="s">
        <v>203</v>
      </c>
      <c r="G162" s="224"/>
      <c r="H162" s="228">
        <v>33.060000000000002</v>
      </c>
      <c r="I162" s="229"/>
      <c r="J162" s="224"/>
      <c r="K162" s="224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145</v>
      </c>
      <c r="AU162" s="234" t="s">
        <v>82</v>
      </c>
      <c r="AV162" s="13" t="s">
        <v>82</v>
      </c>
      <c r="AW162" s="13" t="s">
        <v>33</v>
      </c>
      <c r="AX162" s="13" t="s">
        <v>72</v>
      </c>
      <c r="AY162" s="234" t="s">
        <v>133</v>
      </c>
    </row>
    <row r="163" s="13" customFormat="1">
      <c r="A163" s="13"/>
      <c r="B163" s="223"/>
      <c r="C163" s="224"/>
      <c r="D163" s="225" t="s">
        <v>145</v>
      </c>
      <c r="E163" s="226" t="s">
        <v>19</v>
      </c>
      <c r="F163" s="227" t="s">
        <v>204</v>
      </c>
      <c r="G163" s="224"/>
      <c r="H163" s="228">
        <v>42.450000000000003</v>
      </c>
      <c r="I163" s="229"/>
      <c r="J163" s="224"/>
      <c r="K163" s="224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145</v>
      </c>
      <c r="AU163" s="234" t="s">
        <v>82</v>
      </c>
      <c r="AV163" s="13" t="s">
        <v>82</v>
      </c>
      <c r="AW163" s="13" t="s">
        <v>33</v>
      </c>
      <c r="AX163" s="13" t="s">
        <v>72</v>
      </c>
      <c r="AY163" s="234" t="s">
        <v>133</v>
      </c>
    </row>
    <row r="164" s="13" customFormat="1">
      <c r="A164" s="13"/>
      <c r="B164" s="223"/>
      <c r="C164" s="224"/>
      <c r="D164" s="225" t="s">
        <v>145</v>
      </c>
      <c r="E164" s="226" t="s">
        <v>19</v>
      </c>
      <c r="F164" s="227" t="s">
        <v>205</v>
      </c>
      <c r="G164" s="224"/>
      <c r="H164" s="228">
        <v>22.899999999999999</v>
      </c>
      <c r="I164" s="229"/>
      <c r="J164" s="224"/>
      <c r="K164" s="224"/>
      <c r="L164" s="230"/>
      <c r="M164" s="231"/>
      <c r="N164" s="232"/>
      <c r="O164" s="232"/>
      <c r="P164" s="232"/>
      <c r="Q164" s="232"/>
      <c r="R164" s="232"/>
      <c r="S164" s="232"/>
      <c r="T164" s="23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145</v>
      </c>
      <c r="AU164" s="234" t="s">
        <v>82</v>
      </c>
      <c r="AV164" s="13" t="s">
        <v>82</v>
      </c>
      <c r="AW164" s="13" t="s">
        <v>33</v>
      </c>
      <c r="AX164" s="13" t="s">
        <v>72</v>
      </c>
      <c r="AY164" s="234" t="s">
        <v>133</v>
      </c>
    </row>
    <row r="165" s="15" customFormat="1">
      <c r="A165" s="15"/>
      <c r="B165" s="246"/>
      <c r="C165" s="247"/>
      <c r="D165" s="225" t="s">
        <v>145</v>
      </c>
      <c r="E165" s="248" t="s">
        <v>19</v>
      </c>
      <c r="F165" s="249" t="s">
        <v>206</v>
      </c>
      <c r="G165" s="247"/>
      <c r="H165" s="250">
        <v>128.51000000000002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6" t="s">
        <v>145</v>
      </c>
      <c r="AU165" s="256" t="s">
        <v>82</v>
      </c>
      <c r="AV165" s="15" t="s">
        <v>157</v>
      </c>
      <c r="AW165" s="15" t="s">
        <v>33</v>
      </c>
      <c r="AX165" s="15" t="s">
        <v>72</v>
      </c>
      <c r="AY165" s="256" t="s">
        <v>133</v>
      </c>
    </row>
    <row r="166" s="13" customFormat="1">
      <c r="A166" s="13"/>
      <c r="B166" s="223"/>
      <c r="C166" s="224"/>
      <c r="D166" s="225" t="s">
        <v>145</v>
      </c>
      <c r="E166" s="226" t="s">
        <v>19</v>
      </c>
      <c r="F166" s="227" t="s">
        <v>207</v>
      </c>
      <c r="G166" s="224"/>
      <c r="H166" s="228">
        <v>25.469999999999999</v>
      </c>
      <c r="I166" s="229"/>
      <c r="J166" s="224"/>
      <c r="K166" s="224"/>
      <c r="L166" s="230"/>
      <c r="M166" s="231"/>
      <c r="N166" s="232"/>
      <c r="O166" s="232"/>
      <c r="P166" s="232"/>
      <c r="Q166" s="232"/>
      <c r="R166" s="232"/>
      <c r="S166" s="232"/>
      <c r="T166" s="23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4" t="s">
        <v>145</v>
      </c>
      <c r="AU166" s="234" t="s">
        <v>82</v>
      </c>
      <c r="AV166" s="13" t="s">
        <v>82</v>
      </c>
      <c r="AW166" s="13" t="s">
        <v>33</v>
      </c>
      <c r="AX166" s="13" t="s">
        <v>72</v>
      </c>
      <c r="AY166" s="234" t="s">
        <v>133</v>
      </c>
    </row>
    <row r="167" s="13" customFormat="1">
      <c r="A167" s="13"/>
      <c r="B167" s="223"/>
      <c r="C167" s="224"/>
      <c r="D167" s="225" t="s">
        <v>145</v>
      </c>
      <c r="E167" s="226" t="s">
        <v>19</v>
      </c>
      <c r="F167" s="227" t="s">
        <v>208</v>
      </c>
      <c r="G167" s="224"/>
      <c r="H167" s="228">
        <v>19.120000000000001</v>
      </c>
      <c r="I167" s="229"/>
      <c r="J167" s="224"/>
      <c r="K167" s="224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145</v>
      </c>
      <c r="AU167" s="234" t="s">
        <v>82</v>
      </c>
      <c r="AV167" s="13" t="s">
        <v>82</v>
      </c>
      <c r="AW167" s="13" t="s">
        <v>33</v>
      </c>
      <c r="AX167" s="13" t="s">
        <v>72</v>
      </c>
      <c r="AY167" s="234" t="s">
        <v>133</v>
      </c>
    </row>
    <row r="168" s="13" customFormat="1">
      <c r="A168" s="13"/>
      <c r="B168" s="223"/>
      <c r="C168" s="224"/>
      <c r="D168" s="225" t="s">
        <v>145</v>
      </c>
      <c r="E168" s="226" t="s">
        <v>19</v>
      </c>
      <c r="F168" s="227" t="s">
        <v>209</v>
      </c>
      <c r="G168" s="224"/>
      <c r="H168" s="228">
        <v>15.92</v>
      </c>
      <c r="I168" s="229"/>
      <c r="J168" s="224"/>
      <c r="K168" s="224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145</v>
      </c>
      <c r="AU168" s="234" t="s">
        <v>82</v>
      </c>
      <c r="AV168" s="13" t="s">
        <v>82</v>
      </c>
      <c r="AW168" s="13" t="s">
        <v>33</v>
      </c>
      <c r="AX168" s="13" t="s">
        <v>72</v>
      </c>
      <c r="AY168" s="234" t="s">
        <v>133</v>
      </c>
    </row>
    <row r="169" s="13" customFormat="1">
      <c r="A169" s="13"/>
      <c r="B169" s="223"/>
      <c r="C169" s="224"/>
      <c r="D169" s="225" t="s">
        <v>145</v>
      </c>
      <c r="E169" s="226" t="s">
        <v>19</v>
      </c>
      <c r="F169" s="227" t="s">
        <v>210</v>
      </c>
      <c r="G169" s="224"/>
      <c r="H169" s="228">
        <v>19.5</v>
      </c>
      <c r="I169" s="229"/>
      <c r="J169" s="224"/>
      <c r="K169" s="224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145</v>
      </c>
      <c r="AU169" s="234" t="s">
        <v>82</v>
      </c>
      <c r="AV169" s="13" t="s">
        <v>82</v>
      </c>
      <c r="AW169" s="13" t="s">
        <v>33</v>
      </c>
      <c r="AX169" s="13" t="s">
        <v>72</v>
      </c>
      <c r="AY169" s="234" t="s">
        <v>133</v>
      </c>
    </row>
    <row r="170" s="15" customFormat="1">
      <c r="A170" s="15"/>
      <c r="B170" s="246"/>
      <c r="C170" s="247"/>
      <c r="D170" s="225" t="s">
        <v>145</v>
      </c>
      <c r="E170" s="248" t="s">
        <v>19</v>
      </c>
      <c r="F170" s="249" t="s">
        <v>211</v>
      </c>
      <c r="G170" s="247"/>
      <c r="H170" s="250">
        <v>80.010000000000005</v>
      </c>
      <c r="I170" s="251"/>
      <c r="J170" s="247"/>
      <c r="K170" s="247"/>
      <c r="L170" s="252"/>
      <c r="M170" s="253"/>
      <c r="N170" s="254"/>
      <c r="O170" s="254"/>
      <c r="P170" s="254"/>
      <c r="Q170" s="254"/>
      <c r="R170" s="254"/>
      <c r="S170" s="254"/>
      <c r="T170" s="25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6" t="s">
        <v>145</v>
      </c>
      <c r="AU170" s="256" t="s">
        <v>82</v>
      </c>
      <c r="AV170" s="15" t="s">
        <v>157</v>
      </c>
      <c r="AW170" s="15" t="s">
        <v>33</v>
      </c>
      <c r="AX170" s="15" t="s">
        <v>72</v>
      </c>
      <c r="AY170" s="256" t="s">
        <v>133</v>
      </c>
    </row>
    <row r="171" s="14" customFormat="1">
      <c r="A171" s="14"/>
      <c r="B171" s="235"/>
      <c r="C171" s="236"/>
      <c r="D171" s="225" t="s">
        <v>145</v>
      </c>
      <c r="E171" s="237" t="s">
        <v>19</v>
      </c>
      <c r="F171" s="238" t="s">
        <v>150</v>
      </c>
      <c r="G171" s="236"/>
      <c r="H171" s="239">
        <v>420.12999999999994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5" t="s">
        <v>145</v>
      </c>
      <c r="AU171" s="245" t="s">
        <v>82</v>
      </c>
      <c r="AV171" s="14" t="s">
        <v>141</v>
      </c>
      <c r="AW171" s="14" t="s">
        <v>33</v>
      </c>
      <c r="AX171" s="14" t="s">
        <v>80</v>
      </c>
      <c r="AY171" s="245" t="s">
        <v>133</v>
      </c>
    </row>
    <row r="172" s="13" customFormat="1">
      <c r="A172" s="13"/>
      <c r="B172" s="223"/>
      <c r="C172" s="224"/>
      <c r="D172" s="225" t="s">
        <v>145</v>
      </c>
      <c r="E172" s="224"/>
      <c r="F172" s="227" t="s">
        <v>212</v>
      </c>
      <c r="G172" s="224"/>
      <c r="H172" s="228">
        <v>441.137</v>
      </c>
      <c r="I172" s="229"/>
      <c r="J172" s="224"/>
      <c r="K172" s="224"/>
      <c r="L172" s="230"/>
      <c r="M172" s="231"/>
      <c r="N172" s="232"/>
      <c r="O172" s="232"/>
      <c r="P172" s="232"/>
      <c r="Q172" s="232"/>
      <c r="R172" s="232"/>
      <c r="S172" s="232"/>
      <c r="T172" s="23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4" t="s">
        <v>145</v>
      </c>
      <c r="AU172" s="234" t="s">
        <v>82</v>
      </c>
      <c r="AV172" s="13" t="s">
        <v>82</v>
      </c>
      <c r="AW172" s="13" t="s">
        <v>4</v>
      </c>
      <c r="AX172" s="13" t="s">
        <v>80</v>
      </c>
      <c r="AY172" s="234" t="s">
        <v>133</v>
      </c>
    </row>
    <row r="173" s="12" customFormat="1" ht="22.8" customHeight="1">
      <c r="A173" s="12"/>
      <c r="B173" s="189"/>
      <c r="C173" s="190"/>
      <c r="D173" s="191" t="s">
        <v>71</v>
      </c>
      <c r="E173" s="203" t="s">
        <v>213</v>
      </c>
      <c r="F173" s="203" t="s">
        <v>214</v>
      </c>
      <c r="G173" s="190"/>
      <c r="H173" s="190"/>
      <c r="I173" s="193"/>
      <c r="J173" s="204">
        <f>BK173</f>
        <v>0</v>
      </c>
      <c r="K173" s="190"/>
      <c r="L173" s="195"/>
      <c r="M173" s="196"/>
      <c r="N173" s="197"/>
      <c r="O173" s="197"/>
      <c r="P173" s="198">
        <f>SUM(P174:P182)</f>
        <v>0</v>
      </c>
      <c r="Q173" s="197"/>
      <c r="R173" s="198">
        <f>SUM(R174:R182)</f>
        <v>0</v>
      </c>
      <c r="S173" s="197"/>
      <c r="T173" s="199">
        <f>SUM(T174:T182)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0" t="s">
        <v>80</v>
      </c>
      <c r="AT173" s="201" t="s">
        <v>71</v>
      </c>
      <c r="AU173" s="201" t="s">
        <v>80</v>
      </c>
      <c r="AY173" s="200" t="s">
        <v>133</v>
      </c>
      <c r="BK173" s="202">
        <f>SUM(BK174:BK182)</f>
        <v>0</v>
      </c>
    </row>
    <row r="174" s="2" customFormat="1" ht="24.15" customHeight="1">
      <c r="A174" s="39"/>
      <c r="B174" s="40"/>
      <c r="C174" s="205" t="s">
        <v>215</v>
      </c>
      <c r="D174" s="205" t="s">
        <v>136</v>
      </c>
      <c r="E174" s="206" t="s">
        <v>216</v>
      </c>
      <c r="F174" s="207" t="s">
        <v>217</v>
      </c>
      <c r="G174" s="208" t="s">
        <v>218</v>
      </c>
      <c r="H174" s="209">
        <v>11.388999999999999</v>
      </c>
      <c r="I174" s="210"/>
      <c r="J174" s="211">
        <f>ROUND(I174*H174,2)</f>
        <v>0</v>
      </c>
      <c r="K174" s="207" t="s">
        <v>140</v>
      </c>
      <c r="L174" s="45"/>
      <c r="M174" s="212" t="s">
        <v>19</v>
      </c>
      <c r="N174" s="213" t="s">
        <v>43</v>
      </c>
      <c r="O174" s="85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141</v>
      </c>
      <c r="AT174" s="216" t="s">
        <v>136</v>
      </c>
      <c r="AU174" s="216" t="s">
        <v>82</v>
      </c>
      <c r="AY174" s="18" t="s">
        <v>133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80</v>
      </c>
      <c r="BK174" s="217">
        <f>ROUND(I174*H174,2)</f>
        <v>0</v>
      </c>
      <c r="BL174" s="18" t="s">
        <v>141</v>
      </c>
      <c r="BM174" s="216" t="s">
        <v>219</v>
      </c>
    </row>
    <row r="175" s="2" customFormat="1">
      <c r="A175" s="39"/>
      <c r="B175" s="40"/>
      <c r="C175" s="41"/>
      <c r="D175" s="218" t="s">
        <v>143</v>
      </c>
      <c r="E175" s="41"/>
      <c r="F175" s="219" t="s">
        <v>220</v>
      </c>
      <c r="G175" s="41"/>
      <c r="H175" s="41"/>
      <c r="I175" s="220"/>
      <c r="J175" s="41"/>
      <c r="K175" s="41"/>
      <c r="L175" s="45"/>
      <c r="M175" s="221"/>
      <c r="N175" s="222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143</v>
      </c>
      <c r="AU175" s="18" t="s">
        <v>82</v>
      </c>
    </row>
    <row r="176" s="2" customFormat="1" ht="21.75" customHeight="1">
      <c r="A176" s="39"/>
      <c r="B176" s="40"/>
      <c r="C176" s="205" t="s">
        <v>221</v>
      </c>
      <c r="D176" s="205" t="s">
        <v>136</v>
      </c>
      <c r="E176" s="206" t="s">
        <v>222</v>
      </c>
      <c r="F176" s="207" t="s">
        <v>223</v>
      </c>
      <c r="G176" s="208" t="s">
        <v>218</v>
      </c>
      <c r="H176" s="209">
        <v>11.388999999999999</v>
      </c>
      <c r="I176" s="210"/>
      <c r="J176" s="211">
        <f>ROUND(I176*H176,2)</f>
        <v>0</v>
      </c>
      <c r="K176" s="207" t="s">
        <v>140</v>
      </c>
      <c r="L176" s="45"/>
      <c r="M176" s="212" t="s">
        <v>19</v>
      </c>
      <c r="N176" s="213" t="s">
        <v>43</v>
      </c>
      <c r="O176" s="85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153</v>
      </c>
      <c r="AT176" s="216" t="s">
        <v>136</v>
      </c>
      <c r="AU176" s="216" t="s">
        <v>82</v>
      </c>
      <c r="AY176" s="18" t="s">
        <v>133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80</v>
      </c>
      <c r="BK176" s="217">
        <f>ROUND(I176*H176,2)</f>
        <v>0</v>
      </c>
      <c r="BL176" s="18" t="s">
        <v>153</v>
      </c>
      <c r="BM176" s="216" t="s">
        <v>224</v>
      </c>
    </row>
    <row r="177" s="2" customFormat="1">
      <c r="A177" s="39"/>
      <c r="B177" s="40"/>
      <c r="C177" s="41"/>
      <c r="D177" s="218" t="s">
        <v>143</v>
      </c>
      <c r="E177" s="41"/>
      <c r="F177" s="219" t="s">
        <v>225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143</v>
      </c>
      <c r="AU177" s="18" t="s">
        <v>82</v>
      </c>
    </row>
    <row r="178" s="2" customFormat="1" ht="24.15" customHeight="1">
      <c r="A178" s="39"/>
      <c r="B178" s="40"/>
      <c r="C178" s="205" t="s">
        <v>226</v>
      </c>
      <c r="D178" s="205" t="s">
        <v>136</v>
      </c>
      <c r="E178" s="206" t="s">
        <v>227</v>
      </c>
      <c r="F178" s="207" t="s">
        <v>228</v>
      </c>
      <c r="G178" s="208" t="s">
        <v>218</v>
      </c>
      <c r="H178" s="209">
        <v>489.72699999999998</v>
      </c>
      <c r="I178" s="210"/>
      <c r="J178" s="211">
        <f>ROUND(I178*H178,2)</f>
        <v>0</v>
      </c>
      <c r="K178" s="207" t="s">
        <v>140</v>
      </c>
      <c r="L178" s="45"/>
      <c r="M178" s="212" t="s">
        <v>19</v>
      </c>
      <c r="N178" s="213" t="s">
        <v>43</v>
      </c>
      <c r="O178" s="85"/>
      <c r="P178" s="214">
        <f>O178*H178</f>
        <v>0</v>
      </c>
      <c r="Q178" s="214">
        <v>0</v>
      </c>
      <c r="R178" s="214">
        <f>Q178*H178</f>
        <v>0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153</v>
      </c>
      <c r="AT178" s="216" t="s">
        <v>136</v>
      </c>
      <c r="AU178" s="216" t="s">
        <v>82</v>
      </c>
      <c r="AY178" s="18" t="s">
        <v>133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80</v>
      </c>
      <c r="BK178" s="217">
        <f>ROUND(I178*H178,2)</f>
        <v>0</v>
      </c>
      <c r="BL178" s="18" t="s">
        <v>153</v>
      </c>
      <c r="BM178" s="216" t="s">
        <v>229</v>
      </c>
    </row>
    <row r="179" s="2" customFormat="1">
      <c r="A179" s="39"/>
      <c r="B179" s="40"/>
      <c r="C179" s="41"/>
      <c r="D179" s="218" t="s">
        <v>143</v>
      </c>
      <c r="E179" s="41"/>
      <c r="F179" s="219" t="s">
        <v>230</v>
      </c>
      <c r="G179" s="41"/>
      <c r="H179" s="41"/>
      <c r="I179" s="220"/>
      <c r="J179" s="41"/>
      <c r="K179" s="41"/>
      <c r="L179" s="45"/>
      <c r="M179" s="221"/>
      <c r="N179" s="22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143</v>
      </c>
      <c r="AU179" s="18" t="s">
        <v>82</v>
      </c>
    </row>
    <row r="180" s="13" customFormat="1">
      <c r="A180" s="13"/>
      <c r="B180" s="223"/>
      <c r="C180" s="224"/>
      <c r="D180" s="225" t="s">
        <v>145</v>
      </c>
      <c r="E180" s="224"/>
      <c r="F180" s="227" t="s">
        <v>231</v>
      </c>
      <c r="G180" s="224"/>
      <c r="H180" s="228">
        <v>489.72699999999998</v>
      </c>
      <c r="I180" s="229"/>
      <c r="J180" s="224"/>
      <c r="K180" s="224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145</v>
      </c>
      <c r="AU180" s="234" t="s">
        <v>82</v>
      </c>
      <c r="AV180" s="13" t="s">
        <v>82</v>
      </c>
      <c r="AW180" s="13" t="s">
        <v>4</v>
      </c>
      <c r="AX180" s="13" t="s">
        <v>80</v>
      </c>
      <c r="AY180" s="234" t="s">
        <v>133</v>
      </c>
    </row>
    <row r="181" s="2" customFormat="1" ht="24.15" customHeight="1">
      <c r="A181" s="39"/>
      <c r="B181" s="40"/>
      <c r="C181" s="205" t="s">
        <v>232</v>
      </c>
      <c r="D181" s="205" t="s">
        <v>136</v>
      </c>
      <c r="E181" s="206" t="s">
        <v>233</v>
      </c>
      <c r="F181" s="207" t="s">
        <v>234</v>
      </c>
      <c r="G181" s="208" t="s">
        <v>218</v>
      </c>
      <c r="H181" s="209">
        <v>12.021000000000001</v>
      </c>
      <c r="I181" s="210"/>
      <c r="J181" s="211">
        <f>ROUND(I181*H181,2)</f>
        <v>0</v>
      </c>
      <c r="K181" s="207" t="s">
        <v>140</v>
      </c>
      <c r="L181" s="45"/>
      <c r="M181" s="212" t="s">
        <v>19</v>
      </c>
      <c r="N181" s="213" t="s">
        <v>43</v>
      </c>
      <c r="O181" s="85"/>
      <c r="P181" s="214">
        <f>O181*H181</f>
        <v>0</v>
      </c>
      <c r="Q181" s="214">
        <v>0</v>
      </c>
      <c r="R181" s="214">
        <f>Q181*H181</f>
        <v>0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153</v>
      </c>
      <c r="AT181" s="216" t="s">
        <v>136</v>
      </c>
      <c r="AU181" s="216" t="s">
        <v>82</v>
      </c>
      <c r="AY181" s="18" t="s">
        <v>133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80</v>
      </c>
      <c r="BK181" s="217">
        <f>ROUND(I181*H181,2)</f>
        <v>0</v>
      </c>
      <c r="BL181" s="18" t="s">
        <v>153</v>
      </c>
      <c r="BM181" s="216" t="s">
        <v>235</v>
      </c>
    </row>
    <row r="182" s="2" customFormat="1">
      <c r="A182" s="39"/>
      <c r="B182" s="40"/>
      <c r="C182" s="41"/>
      <c r="D182" s="218" t="s">
        <v>143</v>
      </c>
      <c r="E182" s="41"/>
      <c r="F182" s="219" t="s">
        <v>236</v>
      </c>
      <c r="G182" s="41"/>
      <c r="H182" s="41"/>
      <c r="I182" s="220"/>
      <c r="J182" s="41"/>
      <c r="K182" s="41"/>
      <c r="L182" s="45"/>
      <c r="M182" s="221"/>
      <c r="N182" s="222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143</v>
      </c>
      <c r="AU182" s="18" t="s">
        <v>82</v>
      </c>
    </row>
    <row r="183" s="12" customFormat="1" ht="22.8" customHeight="1">
      <c r="A183" s="12"/>
      <c r="B183" s="189"/>
      <c r="C183" s="190"/>
      <c r="D183" s="191" t="s">
        <v>71</v>
      </c>
      <c r="E183" s="203" t="s">
        <v>237</v>
      </c>
      <c r="F183" s="203" t="s">
        <v>238</v>
      </c>
      <c r="G183" s="190"/>
      <c r="H183" s="190"/>
      <c r="I183" s="193"/>
      <c r="J183" s="204">
        <f>BK183</f>
        <v>0</v>
      </c>
      <c r="K183" s="190"/>
      <c r="L183" s="195"/>
      <c r="M183" s="196"/>
      <c r="N183" s="197"/>
      <c r="O183" s="197"/>
      <c r="P183" s="198">
        <f>SUM(P184:P185)</f>
        <v>0</v>
      </c>
      <c r="Q183" s="197"/>
      <c r="R183" s="198">
        <f>SUM(R184:R185)</f>
        <v>0</v>
      </c>
      <c r="S183" s="197"/>
      <c r="T183" s="199">
        <f>SUM(T184:T185)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0" t="s">
        <v>80</v>
      </c>
      <c r="AT183" s="201" t="s">
        <v>71</v>
      </c>
      <c r="AU183" s="201" t="s">
        <v>80</v>
      </c>
      <c r="AY183" s="200" t="s">
        <v>133</v>
      </c>
      <c r="BK183" s="202">
        <f>SUM(BK184:BK185)</f>
        <v>0</v>
      </c>
    </row>
    <row r="184" s="2" customFormat="1" ht="33" customHeight="1">
      <c r="A184" s="39"/>
      <c r="B184" s="40"/>
      <c r="C184" s="205" t="s">
        <v>8</v>
      </c>
      <c r="D184" s="205" t="s">
        <v>136</v>
      </c>
      <c r="E184" s="206" t="s">
        <v>239</v>
      </c>
      <c r="F184" s="207" t="s">
        <v>240</v>
      </c>
      <c r="G184" s="208" t="s">
        <v>218</v>
      </c>
      <c r="H184" s="209">
        <v>2.9220000000000002</v>
      </c>
      <c r="I184" s="210"/>
      <c r="J184" s="211">
        <f>ROUND(I184*H184,2)</f>
        <v>0</v>
      </c>
      <c r="K184" s="207" t="s">
        <v>140</v>
      </c>
      <c r="L184" s="45"/>
      <c r="M184" s="212" t="s">
        <v>19</v>
      </c>
      <c r="N184" s="213" t="s">
        <v>43</v>
      </c>
      <c r="O184" s="85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141</v>
      </c>
      <c r="AT184" s="216" t="s">
        <v>136</v>
      </c>
      <c r="AU184" s="216" t="s">
        <v>82</v>
      </c>
      <c r="AY184" s="18" t="s">
        <v>133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80</v>
      </c>
      <c r="BK184" s="217">
        <f>ROUND(I184*H184,2)</f>
        <v>0</v>
      </c>
      <c r="BL184" s="18" t="s">
        <v>141</v>
      </c>
      <c r="BM184" s="216" t="s">
        <v>241</v>
      </c>
    </row>
    <row r="185" s="2" customFormat="1">
      <c r="A185" s="39"/>
      <c r="B185" s="40"/>
      <c r="C185" s="41"/>
      <c r="D185" s="218" t="s">
        <v>143</v>
      </c>
      <c r="E185" s="41"/>
      <c r="F185" s="219" t="s">
        <v>242</v>
      </c>
      <c r="G185" s="41"/>
      <c r="H185" s="41"/>
      <c r="I185" s="220"/>
      <c r="J185" s="41"/>
      <c r="K185" s="41"/>
      <c r="L185" s="45"/>
      <c r="M185" s="221"/>
      <c r="N185" s="222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143</v>
      </c>
      <c r="AU185" s="18" t="s">
        <v>82</v>
      </c>
    </row>
    <row r="186" s="12" customFormat="1" ht="25.92" customHeight="1">
      <c r="A186" s="12"/>
      <c r="B186" s="189"/>
      <c r="C186" s="190"/>
      <c r="D186" s="191" t="s">
        <v>71</v>
      </c>
      <c r="E186" s="192" t="s">
        <v>243</v>
      </c>
      <c r="F186" s="192" t="s">
        <v>244</v>
      </c>
      <c r="G186" s="190"/>
      <c r="H186" s="190"/>
      <c r="I186" s="193"/>
      <c r="J186" s="194">
        <f>BK186</f>
        <v>0</v>
      </c>
      <c r="K186" s="190"/>
      <c r="L186" s="195"/>
      <c r="M186" s="196"/>
      <c r="N186" s="197"/>
      <c r="O186" s="197"/>
      <c r="P186" s="198">
        <f>P187+P271+P275+P284+P288+P325+P465</f>
        <v>0</v>
      </c>
      <c r="Q186" s="197"/>
      <c r="R186" s="198">
        <f>R187+R271+R275+R284+R288+R325+R465</f>
        <v>8.57009343</v>
      </c>
      <c r="S186" s="197"/>
      <c r="T186" s="199">
        <f>T187+T271+T275+T284+T288+T325+T465</f>
        <v>11.389147210000001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0" t="s">
        <v>82</v>
      </c>
      <c r="AT186" s="201" t="s">
        <v>71</v>
      </c>
      <c r="AU186" s="201" t="s">
        <v>72</v>
      </c>
      <c r="AY186" s="200" t="s">
        <v>133</v>
      </c>
      <c r="BK186" s="202">
        <f>BK187+BK271+BK275+BK284+BK288+BK325+BK465</f>
        <v>0</v>
      </c>
    </row>
    <row r="187" s="12" customFormat="1" ht="22.8" customHeight="1">
      <c r="A187" s="12"/>
      <c r="B187" s="189"/>
      <c r="C187" s="190"/>
      <c r="D187" s="191" t="s">
        <v>71</v>
      </c>
      <c r="E187" s="203" t="s">
        <v>245</v>
      </c>
      <c r="F187" s="203" t="s">
        <v>246</v>
      </c>
      <c r="G187" s="190"/>
      <c r="H187" s="190"/>
      <c r="I187" s="193"/>
      <c r="J187" s="204">
        <f>BK187</f>
        <v>0</v>
      </c>
      <c r="K187" s="190"/>
      <c r="L187" s="195"/>
      <c r="M187" s="196"/>
      <c r="N187" s="197"/>
      <c r="O187" s="197"/>
      <c r="P187" s="198">
        <f>SUM(P188:P270)</f>
        <v>0</v>
      </c>
      <c r="Q187" s="197"/>
      <c r="R187" s="198">
        <f>SUM(R188:R270)</f>
        <v>1.48071468</v>
      </c>
      <c r="S187" s="197"/>
      <c r="T187" s="199">
        <f>SUM(T188:T270)</f>
        <v>3.6661514999999998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0" t="s">
        <v>82</v>
      </c>
      <c r="AT187" s="201" t="s">
        <v>71</v>
      </c>
      <c r="AU187" s="201" t="s">
        <v>80</v>
      </c>
      <c r="AY187" s="200" t="s">
        <v>133</v>
      </c>
      <c r="BK187" s="202">
        <f>SUM(BK188:BK270)</f>
        <v>0</v>
      </c>
    </row>
    <row r="188" s="2" customFormat="1" ht="21.75" customHeight="1">
      <c r="A188" s="39"/>
      <c r="B188" s="40"/>
      <c r="C188" s="205" t="s">
        <v>153</v>
      </c>
      <c r="D188" s="205" t="s">
        <v>136</v>
      </c>
      <c r="E188" s="206" t="s">
        <v>247</v>
      </c>
      <c r="F188" s="207" t="s">
        <v>248</v>
      </c>
      <c r="G188" s="208" t="s">
        <v>139</v>
      </c>
      <c r="H188" s="209">
        <v>222.191</v>
      </c>
      <c r="I188" s="210"/>
      <c r="J188" s="211">
        <f>ROUND(I188*H188,2)</f>
        <v>0</v>
      </c>
      <c r="K188" s="207" t="s">
        <v>140</v>
      </c>
      <c r="L188" s="45"/>
      <c r="M188" s="212" t="s">
        <v>19</v>
      </c>
      <c r="N188" s="213" t="s">
        <v>43</v>
      </c>
      <c r="O188" s="85"/>
      <c r="P188" s="214">
        <f>O188*H188</f>
        <v>0</v>
      </c>
      <c r="Q188" s="214">
        <v>0</v>
      </c>
      <c r="R188" s="214">
        <f>Q188*H188</f>
        <v>0</v>
      </c>
      <c r="S188" s="214">
        <v>0.010999999999999999</v>
      </c>
      <c r="T188" s="215">
        <f>S188*H188</f>
        <v>2.4441009999999999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153</v>
      </c>
      <c r="AT188" s="216" t="s">
        <v>136</v>
      </c>
      <c r="AU188" s="216" t="s">
        <v>82</v>
      </c>
      <c r="AY188" s="18" t="s">
        <v>133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80</v>
      </c>
      <c r="BK188" s="217">
        <f>ROUND(I188*H188,2)</f>
        <v>0</v>
      </c>
      <c r="BL188" s="18" t="s">
        <v>153</v>
      </c>
      <c r="BM188" s="216" t="s">
        <v>249</v>
      </c>
    </row>
    <row r="189" s="2" customFormat="1">
      <c r="A189" s="39"/>
      <c r="B189" s="40"/>
      <c r="C189" s="41"/>
      <c r="D189" s="218" t="s">
        <v>143</v>
      </c>
      <c r="E189" s="41"/>
      <c r="F189" s="219" t="s">
        <v>250</v>
      </c>
      <c r="G189" s="41"/>
      <c r="H189" s="41"/>
      <c r="I189" s="220"/>
      <c r="J189" s="41"/>
      <c r="K189" s="41"/>
      <c r="L189" s="45"/>
      <c r="M189" s="221"/>
      <c r="N189" s="222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143</v>
      </c>
      <c r="AU189" s="18" t="s">
        <v>82</v>
      </c>
    </row>
    <row r="190" s="13" customFormat="1">
      <c r="A190" s="13"/>
      <c r="B190" s="223"/>
      <c r="C190" s="224"/>
      <c r="D190" s="225" t="s">
        <v>145</v>
      </c>
      <c r="E190" s="226" t="s">
        <v>19</v>
      </c>
      <c r="F190" s="227" t="s">
        <v>198</v>
      </c>
      <c r="G190" s="224"/>
      <c r="H190" s="228">
        <v>195.55000000000001</v>
      </c>
      <c r="I190" s="229"/>
      <c r="J190" s="224"/>
      <c r="K190" s="224"/>
      <c r="L190" s="230"/>
      <c r="M190" s="231"/>
      <c r="N190" s="232"/>
      <c r="O190" s="232"/>
      <c r="P190" s="232"/>
      <c r="Q190" s="232"/>
      <c r="R190" s="232"/>
      <c r="S190" s="232"/>
      <c r="T190" s="23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145</v>
      </c>
      <c r="AU190" s="234" t="s">
        <v>82</v>
      </c>
      <c r="AV190" s="13" t="s">
        <v>82</v>
      </c>
      <c r="AW190" s="13" t="s">
        <v>33</v>
      </c>
      <c r="AX190" s="13" t="s">
        <v>72</v>
      </c>
      <c r="AY190" s="234" t="s">
        <v>133</v>
      </c>
    </row>
    <row r="191" s="13" customFormat="1">
      <c r="A191" s="13"/>
      <c r="B191" s="223"/>
      <c r="C191" s="224"/>
      <c r="D191" s="225" t="s">
        <v>145</v>
      </c>
      <c r="E191" s="226" t="s">
        <v>19</v>
      </c>
      <c r="F191" s="227" t="s">
        <v>199</v>
      </c>
      <c r="G191" s="224"/>
      <c r="H191" s="228">
        <v>15.34</v>
      </c>
      <c r="I191" s="229"/>
      <c r="J191" s="224"/>
      <c r="K191" s="224"/>
      <c r="L191" s="230"/>
      <c r="M191" s="231"/>
      <c r="N191" s="232"/>
      <c r="O191" s="232"/>
      <c r="P191" s="232"/>
      <c r="Q191" s="232"/>
      <c r="R191" s="232"/>
      <c r="S191" s="232"/>
      <c r="T191" s="23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4" t="s">
        <v>145</v>
      </c>
      <c r="AU191" s="234" t="s">
        <v>82</v>
      </c>
      <c r="AV191" s="13" t="s">
        <v>82</v>
      </c>
      <c r="AW191" s="13" t="s">
        <v>33</v>
      </c>
      <c r="AX191" s="13" t="s">
        <v>72</v>
      </c>
      <c r="AY191" s="234" t="s">
        <v>133</v>
      </c>
    </row>
    <row r="192" s="13" customFormat="1">
      <c r="A192" s="13"/>
      <c r="B192" s="223"/>
      <c r="C192" s="224"/>
      <c r="D192" s="225" t="s">
        <v>145</v>
      </c>
      <c r="E192" s="226" t="s">
        <v>19</v>
      </c>
      <c r="F192" s="227" t="s">
        <v>200</v>
      </c>
      <c r="G192" s="224"/>
      <c r="H192" s="228">
        <v>0.71999999999999997</v>
      </c>
      <c r="I192" s="229"/>
      <c r="J192" s="224"/>
      <c r="K192" s="224"/>
      <c r="L192" s="230"/>
      <c r="M192" s="231"/>
      <c r="N192" s="232"/>
      <c r="O192" s="232"/>
      <c r="P192" s="232"/>
      <c r="Q192" s="232"/>
      <c r="R192" s="232"/>
      <c r="S192" s="232"/>
      <c r="T192" s="23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4" t="s">
        <v>145</v>
      </c>
      <c r="AU192" s="234" t="s">
        <v>82</v>
      </c>
      <c r="AV192" s="13" t="s">
        <v>82</v>
      </c>
      <c r="AW192" s="13" t="s">
        <v>33</v>
      </c>
      <c r="AX192" s="13" t="s">
        <v>72</v>
      </c>
      <c r="AY192" s="234" t="s">
        <v>133</v>
      </c>
    </row>
    <row r="193" s="14" customFormat="1">
      <c r="A193" s="14"/>
      <c r="B193" s="235"/>
      <c r="C193" s="236"/>
      <c r="D193" s="225" t="s">
        <v>145</v>
      </c>
      <c r="E193" s="237" t="s">
        <v>19</v>
      </c>
      <c r="F193" s="238" t="s">
        <v>150</v>
      </c>
      <c r="G193" s="236"/>
      <c r="H193" s="239">
        <v>211.61000000000001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5" t="s">
        <v>145</v>
      </c>
      <c r="AU193" s="245" t="s">
        <v>82</v>
      </c>
      <c r="AV193" s="14" t="s">
        <v>141</v>
      </c>
      <c r="AW193" s="14" t="s">
        <v>33</v>
      </c>
      <c r="AX193" s="14" t="s">
        <v>80</v>
      </c>
      <c r="AY193" s="245" t="s">
        <v>133</v>
      </c>
    </row>
    <row r="194" s="13" customFormat="1">
      <c r="A194" s="13"/>
      <c r="B194" s="223"/>
      <c r="C194" s="224"/>
      <c r="D194" s="225" t="s">
        <v>145</v>
      </c>
      <c r="E194" s="224"/>
      <c r="F194" s="227" t="s">
        <v>251</v>
      </c>
      <c r="G194" s="224"/>
      <c r="H194" s="228">
        <v>222.191</v>
      </c>
      <c r="I194" s="229"/>
      <c r="J194" s="224"/>
      <c r="K194" s="224"/>
      <c r="L194" s="230"/>
      <c r="M194" s="231"/>
      <c r="N194" s="232"/>
      <c r="O194" s="232"/>
      <c r="P194" s="232"/>
      <c r="Q194" s="232"/>
      <c r="R194" s="232"/>
      <c r="S194" s="232"/>
      <c r="T194" s="23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4" t="s">
        <v>145</v>
      </c>
      <c r="AU194" s="234" t="s">
        <v>82</v>
      </c>
      <c r="AV194" s="13" t="s">
        <v>82</v>
      </c>
      <c r="AW194" s="13" t="s">
        <v>4</v>
      </c>
      <c r="AX194" s="13" t="s">
        <v>80</v>
      </c>
      <c r="AY194" s="234" t="s">
        <v>133</v>
      </c>
    </row>
    <row r="195" s="2" customFormat="1" ht="24.15" customHeight="1">
      <c r="A195" s="39"/>
      <c r="B195" s="40"/>
      <c r="C195" s="205" t="s">
        <v>252</v>
      </c>
      <c r="D195" s="205" t="s">
        <v>136</v>
      </c>
      <c r="E195" s="206" t="s">
        <v>253</v>
      </c>
      <c r="F195" s="207" t="s">
        <v>254</v>
      </c>
      <c r="G195" s="208" t="s">
        <v>139</v>
      </c>
      <c r="H195" s="209">
        <v>222.191</v>
      </c>
      <c r="I195" s="210"/>
      <c r="J195" s="211">
        <f>ROUND(I195*H195,2)</f>
        <v>0</v>
      </c>
      <c r="K195" s="207" t="s">
        <v>140</v>
      </c>
      <c r="L195" s="45"/>
      <c r="M195" s="212" t="s">
        <v>19</v>
      </c>
      <c r="N195" s="213" t="s">
        <v>43</v>
      </c>
      <c r="O195" s="85"/>
      <c r="P195" s="214">
        <f>O195*H195</f>
        <v>0</v>
      </c>
      <c r="Q195" s="214">
        <v>0</v>
      </c>
      <c r="R195" s="214">
        <f>Q195*H195</f>
        <v>0</v>
      </c>
      <c r="S195" s="214">
        <v>0.0054999999999999997</v>
      </c>
      <c r="T195" s="215">
        <f>S195*H195</f>
        <v>1.2220504999999999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6" t="s">
        <v>153</v>
      </c>
      <c r="AT195" s="216" t="s">
        <v>136</v>
      </c>
      <c r="AU195" s="216" t="s">
        <v>82</v>
      </c>
      <c r="AY195" s="18" t="s">
        <v>133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8" t="s">
        <v>80</v>
      </c>
      <c r="BK195" s="217">
        <f>ROUND(I195*H195,2)</f>
        <v>0</v>
      </c>
      <c r="BL195" s="18" t="s">
        <v>153</v>
      </c>
      <c r="BM195" s="216" t="s">
        <v>255</v>
      </c>
    </row>
    <row r="196" s="2" customFormat="1">
      <c r="A196" s="39"/>
      <c r="B196" s="40"/>
      <c r="C196" s="41"/>
      <c r="D196" s="218" t="s">
        <v>143</v>
      </c>
      <c r="E196" s="41"/>
      <c r="F196" s="219" t="s">
        <v>256</v>
      </c>
      <c r="G196" s="41"/>
      <c r="H196" s="41"/>
      <c r="I196" s="220"/>
      <c r="J196" s="41"/>
      <c r="K196" s="41"/>
      <c r="L196" s="45"/>
      <c r="M196" s="221"/>
      <c r="N196" s="222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143</v>
      </c>
      <c r="AU196" s="18" t="s">
        <v>82</v>
      </c>
    </row>
    <row r="197" s="13" customFormat="1">
      <c r="A197" s="13"/>
      <c r="B197" s="223"/>
      <c r="C197" s="224"/>
      <c r="D197" s="225" t="s">
        <v>145</v>
      </c>
      <c r="E197" s="226" t="s">
        <v>19</v>
      </c>
      <c r="F197" s="227" t="s">
        <v>257</v>
      </c>
      <c r="G197" s="224"/>
      <c r="H197" s="228">
        <v>195.55000000000001</v>
      </c>
      <c r="I197" s="229"/>
      <c r="J197" s="224"/>
      <c r="K197" s="224"/>
      <c r="L197" s="230"/>
      <c r="M197" s="231"/>
      <c r="N197" s="232"/>
      <c r="O197" s="232"/>
      <c r="P197" s="232"/>
      <c r="Q197" s="232"/>
      <c r="R197" s="232"/>
      <c r="S197" s="232"/>
      <c r="T197" s="23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4" t="s">
        <v>145</v>
      </c>
      <c r="AU197" s="234" t="s">
        <v>82</v>
      </c>
      <c r="AV197" s="13" t="s">
        <v>82</v>
      </c>
      <c r="AW197" s="13" t="s">
        <v>33</v>
      </c>
      <c r="AX197" s="13" t="s">
        <v>72</v>
      </c>
      <c r="AY197" s="234" t="s">
        <v>133</v>
      </c>
    </row>
    <row r="198" s="13" customFormat="1">
      <c r="A198" s="13"/>
      <c r="B198" s="223"/>
      <c r="C198" s="224"/>
      <c r="D198" s="225" t="s">
        <v>145</v>
      </c>
      <c r="E198" s="226" t="s">
        <v>19</v>
      </c>
      <c r="F198" s="227" t="s">
        <v>199</v>
      </c>
      <c r="G198" s="224"/>
      <c r="H198" s="228">
        <v>15.34</v>
      </c>
      <c r="I198" s="229"/>
      <c r="J198" s="224"/>
      <c r="K198" s="224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145</v>
      </c>
      <c r="AU198" s="234" t="s">
        <v>82</v>
      </c>
      <c r="AV198" s="13" t="s">
        <v>82</v>
      </c>
      <c r="AW198" s="13" t="s">
        <v>33</v>
      </c>
      <c r="AX198" s="13" t="s">
        <v>72</v>
      </c>
      <c r="AY198" s="234" t="s">
        <v>133</v>
      </c>
    </row>
    <row r="199" s="13" customFormat="1">
      <c r="A199" s="13"/>
      <c r="B199" s="223"/>
      <c r="C199" s="224"/>
      <c r="D199" s="225" t="s">
        <v>145</v>
      </c>
      <c r="E199" s="226" t="s">
        <v>19</v>
      </c>
      <c r="F199" s="227" t="s">
        <v>200</v>
      </c>
      <c r="G199" s="224"/>
      <c r="H199" s="228">
        <v>0.71999999999999997</v>
      </c>
      <c r="I199" s="229"/>
      <c r="J199" s="224"/>
      <c r="K199" s="224"/>
      <c r="L199" s="230"/>
      <c r="M199" s="231"/>
      <c r="N199" s="232"/>
      <c r="O199" s="232"/>
      <c r="P199" s="232"/>
      <c r="Q199" s="232"/>
      <c r="R199" s="232"/>
      <c r="S199" s="232"/>
      <c r="T199" s="23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4" t="s">
        <v>145</v>
      </c>
      <c r="AU199" s="234" t="s">
        <v>82</v>
      </c>
      <c r="AV199" s="13" t="s">
        <v>82</v>
      </c>
      <c r="AW199" s="13" t="s">
        <v>33</v>
      </c>
      <c r="AX199" s="13" t="s">
        <v>72</v>
      </c>
      <c r="AY199" s="234" t="s">
        <v>133</v>
      </c>
    </row>
    <row r="200" s="14" customFormat="1">
      <c r="A200" s="14"/>
      <c r="B200" s="235"/>
      <c r="C200" s="236"/>
      <c r="D200" s="225" t="s">
        <v>145</v>
      </c>
      <c r="E200" s="237" t="s">
        <v>19</v>
      </c>
      <c r="F200" s="238" t="s">
        <v>150</v>
      </c>
      <c r="G200" s="236"/>
      <c r="H200" s="239">
        <v>211.61000000000001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5" t="s">
        <v>145</v>
      </c>
      <c r="AU200" s="245" t="s">
        <v>82</v>
      </c>
      <c r="AV200" s="14" t="s">
        <v>141</v>
      </c>
      <c r="AW200" s="14" t="s">
        <v>33</v>
      </c>
      <c r="AX200" s="14" t="s">
        <v>80</v>
      </c>
      <c r="AY200" s="245" t="s">
        <v>133</v>
      </c>
    </row>
    <row r="201" s="13" customFormat="1">
      <c r="A201" s="13"/>
      <c r="B201" s="223"/>
      <c r="C201" s="224"/>
      <c r="D201" s="225" t="s">
        <v>145</v>
      </c>
      <c r="E201" s="224"/>
      <c r="F201" s="227" t="s">
        <v>251</v>
      </c>
      <c r="G201" s="224"/>
      <c r="H201" s="228">
        <v>222.191</v>
      </c>
      <c r="I201" s="229"/>
      <c r="J201" s="224"/>
      <c r="K201" s="224"/>
      <c r="L201" s="230"/>
      <c r="M201" s="231"/>
      <c r="N201" s="232"/>
      <c r="O201" s="232"/>
      <c r="P201" s="232"/>
      <c r="Q201" s="232"/>
      <c r="R201" s="232"/>
      <c r="S201" s="232"/>
      <c r="T201" s="23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4" t="s">
        <v>145</v>
      </c>
      <c r="AU201" s="234" t="s">
        <v>82</v>
      </c>
      <c r="AV201" s="13" t="s">
        <v>82</v>
      </c>
      <c r="AW201" s="13" t="s">
        <v>4</v>
      </c>
      <c r="AX201" s="13" t="s">
        <v>80</v>
      </c>
      <c r="AY201" s="234" t="s">
        <v>133</v>
      </c>
    </row>
    <row r="202" s="2" customFormat="1" ht="16.5" customHeight="1">
      <c r="A202" s="39"/>
      <c r="B202" s="40"/>
      <c r="C202" s="205" t="s">
        <v>258</v>
      </c>
      <c r="D202" s="205" t="s">
        <v>136</v>
      </c>
      <c r="E202" s="206" t="s">
        <v>259</v>
      </c>
      <c r="F202" s="207" t="s">
        <v>260</v>
      </c>
      <c r="G202" s="208" t="s">
        <v>139</v>
      </c>
      <c r="H202" s="209">
        <v>279.416</v>
      </c>
      <c r="I202" s="210"/>
      <c r="J202" s="211">
        <f>ROUND(I202*H202,2)</f>
        <v>0</v>
      </c>
      <c r="K202" s="207" t="s">
        <v>140</v>
      </c>
      <c r="L202" s="45"/>
      <c r="M202" s="212" t="s">
        <v>19</v>
      </c>
      <c r="N202" s="213" t="s">
        <v>43</v>
      </c>
      <c r="O202" s="85"/>
      <c r="P202" s="214">
        <f>O202*H202</f>
        <v>0</v>
      </c>
      <c r="Q202" s="214">
        <v>3.0000000000000001E-05</v>
      </c>
      <c r="R202" s="214">
        <f>Q202*H202</f>
        <v>0.0083824799999999994</v>
      </c>
      <c r="S202" s="214">
        <v>0</v>
      </c>
      <c r="T202" s="21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6" t="s">
        <v>153</v>
      </c>
      <c r="AT202" s="216" t="s">
        <v>136</v>
      </c>
      <c r="AU202" s="216" t="s">
        <v>82</v>
      </c>
      <c r="AY202" s="18" t="s">
        <v>133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8" t="s">
        <v>80</v>
      </c>
      <c r="BK202" s="217">
        <f>ROUND(I202*H202,2)</f>
        <v>0</v>
      </c>
      <c r="BL202" s="18" t="s">
        <v>153</v>
      </c>
      <c r="BM202" s="216" t="s">
        <v>261</v>
      </c>
    </row>
    <row r="203" s="2" customFormat="1">
      <c r="A203" s="39"/>
      <c r="B203" s="40"/>
      <c r="C203" s="41"/>
      <c r="D203" s="218" t="s">
        <v>143</v>
      </c>
      <c r="E203" s="41"/>
      <c r="F203" s="219" t="s">
        <v>262</v>
      </c>
      <c r="G203" s="41"/>
      <c r="H203" s="41"/>
      <c r="I203" s="220"/>
      <c r="J203" s="41"/>
      <c r="K203" s="41"/>
      <c r="L203" s="45"/>
      <c r="M203" s="221"/>
      <c r="N203" s="222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143</v>
      </c>
      <c r="AU203" s="18" t="s">
        <v>82</v>
      </c>
    </row>
    <row r="204" s="13" customFormat="1">
      <c r="A204" s="13"/>
      <c r="B204" s="223"/>
      <c r="C204" s="224"/>
      <c r="D204" s="225" t="s">
        <v>145</v>
      </c>
      <c r="E204" s="226" t="s">
        <v>19</v>
      </c>
      <c r="F204" s="227" t="s">
        <v>198</v>
      </c>
      <c r="G204" s="224"/>
      <c r="H204" s="228">
        <v>195.55000000000001</v>
      </c>
      <c r="I204" s="229"/>
      <c r="J204" s="224"/>
      <c r="K204" s="224"/>
      <c r="L204" s="230"/>
      <c r="M204" s="231"/>
      <c r="N204" s="232"/>
      <c r="O204" s="232"/>
      <c r="P204" s="232"/>
      <c r="Q204" s="232"/>
      <c r="R204" s="232"/>
      <c r="S204" s="232"/>
      <c r="T204" s="23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4" t="s">
        <v>145</v>
      </c>
      <c r="AU204" s="234" t="s">
        <v>82</v>
      </c>
      <c r="AV204" s="13" t="s">
        <v>82</v>
      </c>
      <c r="AW204" s="13" t="s">
        <v>33</v>
      </c>
      <c r="AX204" s="13" t="s">
        <v>72</v>
      </c>
      <c r="AY204" s="234" t="s">
        <v>133</v>
      </c>
    </row>
    <row r="205" s="13" customFormat="1">
      <c r="A205" s="13"/>
      <c r="B205" s="223"/>
      <c r="C205" s="224"/>
      <c r="D205" s="225" t="s">
        <v>145</v>
      </c>
      <c r="E205" s="226" t="s">
        <v>19</v>
      </c>
      <c r="F205" s="227" t="s">
        <v>199</v>
      </c>
      <c r="G205" s="224"/>
      <c r="H205" s="228">
        <v>15.34</v>
      </c>
      <c r="I205" s="229"/>
      <c r="J205" s="224"/>
      <c r="K205" s="224"/>
      <c r="L205" s="230"/>
      <c r="M205" s="231"/>
      <c r="N205" s="232"/>
      <c r="O205" s="232"/>
      <c r="P205" s="232"/>
      <c r="Q205" s="232"/>
      <c r="R205" s="232"/>
      <c r="S205" s="232"/>
      <c r="T205" s="23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4" t="s">
        <v>145</v>
      </c>
      <c r="AU205" s="234" t="s">
        <v>82</v>
      </c>
      <c r="AV205" s="13" t="s">
        <v>82</v>
      </c>
      <c r="AW205" s="13" t="s">
        <v>33</v>
      </c>
      <c r="AX205" s="13" t="s">
        <v>72</v>
      </c>
      <c r="AY205" s="234" t="s">
        <v>133</v>
      </c>
    </row>
    <row r="206" s="13" customFormat="1">
      <c r="A206" s="13"/>
      <c r="B206" s="223"/>
      <c r="C206" s="224"/>
      <c r="D206" s="225" t="s">
        <v>145</v>
      </c>
      <c r="E206" s="226" t="s">
        <v>19</v>
      </c>
      <c r="F206" s="227" t="s">
        <v>200</v>
      </c>
      <c r="G206" s="224"/>
      <c r="H206" s="228">
        <v>0.71999999999999997</v>
      </c>
      <c r="I206" s="229"/>
      <c r="J206" s="224"/>
      <c r="K206" s="224"/>
      <c r="L206" s="230"/>
      <c r="M206" s="231"/>
      <c r="N206" s="232"/>
      <c r="O206" s="232"/>
      <c r="P206" s="232"/>
      <c r="Q206" s="232"/>
      <c r="R206" s="232"/>
      <c r="S206" s="232"/>
      <c r="T206" s="23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4" t="s">
        <v>145</v>
      </c>
      <c r="AU206" s="234" t="s">
        <v>82</v>
      </c>
      <c r="AV206" s="13" t="s">
        <v>82</v>
      </c>
      <c r="AW206" s="13" t="s">
        <v>33</v>
      </c>
      <c r="AX206" s="13" t="s">
        <v>72</v>
      </c>
      <c r="AY206" s="234" t="s">
        <v>133</v>
      </c>
    </row>
    <row r="207" s="13" customFormat="1">
      <c r="A207" s="13"/>
      <c r="B207" s="223"/>
      <c r="C207" s="224"/>
      <c r="D207" s="225" t="s">
        <v>145</v>
      </c>
      <c r="E207" s="226" t="s">
        <v>19</v>
      </c>
      <c r="F207" s="227" t="s">
        <v>263</v>
      </c>
      <c r="G207" s="224"/>
      <c r="H207" s="228">
        <v>54.5</v>
      </c>
      <c r="I207" s="229"/>
      <c r="J207" s="224"/>
      <c r="K207" s="224"/>
      <c r="L207" s="230"/>
      <c r="M207" s="231"/>
      <c r="N207" s="232"/>
      <c r="O207" s="232"/>
      <c r="P207" s="232"/>
      <c r="Q207" s="232"/>
      <c r="R207" s="232"/>
      <c r="S207" s="232"/>
      <c r="T207" s="23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4" t="s">
        <v>145</v>
      </c>
      <c r="AU207" s="234" t="s">
        <v>82</v>
      </c>
      <c r="AV207" s="13" t="s">
        <v>82</v>
      </c>
      <c r="AW207" s="13" t="s">
        <v>33</v>
      </c>
      <c r="AX207" s="13" t="s">
        <v>72</v>
      </c>
      <c r="AY207" s="234" t="s">
        <v>133</v>
      </c>
    </row>
    <row r="208" s="14" customFormat="1">
      <c r="A208" s="14"/>
      <c r="B208" s="235"/>
      <c r="C208" s="236"/>
      <c r="D208" s="225" t="s">
        <v>145</v>
      </c>
      <c r="E208" s="237" t="s">
        <v>19</v>
      </c>
      <c r="F208" s="238" t="s">
        <v>150</v>
      </c>
      <c r="G208" s="236"/>
      <c r="H208" s="239">
        <v>266.11000000000001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5" t="s">
        <v>145</v>
      </c>
      <c r="AU208" s="245" t="s">
        <v>82</v>
      </c>
      <c r="AV208" s="14" t="s">
        <v>141</v>
      </c>
      <c r="AW208" s="14" t="s">
        <v>33</v>
      </c>
      <c r="AX208" s="14" t="s">
        <v>80</v>
      </c>
      <c r="AY208" s="245" t="s">
        <v>133</v>
      </c>
    </row>
    <row r="209" s="13" customFormat="1">
      <c r="A209" s="13"/>
      <c r="B209" s="223"/>
      <c r="C209" s="224"/>
      <c r="D209" s="225" t="s">
        <v>145</v>
      </c>
      <c r="E209" s="224"/>
      <c r="F209" s="227" t="s">
        <v>264</v>
      </c>
      <c r="G209" s="224"/>
      <c r="H209" s="228">
        <v>279.416</v>
      </c>
      <c r="I209" s="229"/>
      <c r="J209" s="224"/>
      <c r="K209" s="224"/>
      <c r="L209" s="230"/>
      <c r="M209" s="231"/>
      <c r="N209" s="232"/>
      <c r="O209" s="232"/>
      <c r="P209" s="232"/>
      <c r="Q209" s="232"/>
      <c r="R209" s="232"/>
      <c r="S209" s="232"/>
      <c r="T209" s="23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4" t="s">
        <v>145</v>
      </c>
      <c r="AU209" s="234" t="s">
        <v>82</v>
      </c>
      <c r="AV209" s="13" t="s">
        <v>82</v>
      </c>
      <c r="AW209" s="13" t="s">
        <v>4</v>
      </c>
      <c r="AX209" s="13" t="s">
        <v>80</v>
      </c>
      <c r="AY209" s="234" t="s">
        <v>133</v>
      </c>
    </row>
    <row r="210" s="2" customFormat="1" ht="16.5" customHeight="1">
      <c r="A210" s="39"/>
      <c r="B210" s="40"/>
      <c r="C210" s="257" t="s">
        <v>265</v>
      </c>
      <c r="D210" s="257" t="s">
        <v>266</v>
      </c>
      <c r="E210" s="258" t="s">
        <v>267</v>
      </c>
      <c r="F210" s="259" t="s">
        <v>268</v>
      </c>
      <c r="G210" s="260" t="s">
        <v>139</v>
      </c>
      <c r="H210" s="261">
        <v>325.66000000000003</v>
      </c>
      <c r="I210" s="262"/>
      <c r="J210" s="263">
        <f>ROUND(I210*H210,2)</f>
        <v>0</v>
      </c>
      <c r="K210" s="259" t="s">
        <v>140</v>
      </c>
      <c r="L210" s="264"/>
      <c r="M210" s="265" t="s">
        <v>19</v>
      </c>
      <c r="N210" s="266" t="s">
        <v>43</v>
      </c>
      <c r="O210" s="85"/>
      <c r="P210" s="214">
        <f>O210*H210</f>
        <v>0</v>
      </c>
      <c r="Q210" s="214">
        <v>0.0025000000000000001</v>
      </c>
      <c r="R210" s="214">
        <f>Q210*H210</f>
        <v>0.81415000000000004</v>
      </c>
      <c r="S210" s="214">
        <v>0</v>
      </c>
      <c r="T210" s="21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6" t="s">
        <v>269</v>
      </c>
      <c r="AT210" s="216" t="s">
        <v>266</v>
      </c>
      <c r="AU210" s="216" t="s">
        <v>82</v>
      </c>
      <c r="AY210" s="18" t="s">
        <v>133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8" t="s">
        <v>80</v>
      </c>
      <c r="BK210" s="217">
        <f>ROUND(I210*H210,2)</f>
        <v>0</v>
      </c>
      <c r="BL210" s="18" t="s">
        <v>153</v>
      </c>
      <c r="BM210" s="216" t="s">
        <v>270</v>
      </c>
    </row>
    <row r="211" s="13" customFormat="1">
      <c r="A211" s="13"/>
      <c r="B211" s="223"/>
      <c r="C211" s="224"/>
      <c r="D211" s="225" t="s">
        <v>145</v>
      </c>
      <c r="E211" s="224"/>
      <c r="F211" s="227" t="s">
        <v>271</v>
      </c>
      <c r="G211" s="224"/>
      <c r="H211" s="228">
        <v>325.66000000000003</v>
      </c>
      <c r="I211" s="229"/>
      <c r="J211" s="224"/>
      <c r="K211" s="224"/>
      <c r="L211" s="230"/>
      <c r="M211" s="231"/>
      <c r="N211" s="232"/>
      <c r="O211" s="232"/>
      <c r="P211" s="232"/>
      <c r="Q211" s="232"/>
      <c r="R211" s="232"/>
      <c r="S211" s="232"/>
      <c r="T211" s="23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4" t="s">
        <v>145</v>
      </c>
      <c r="AU211" s="234" t="s">
        <v>82</v>
      </c>
      <c r="AV211" s="13" t="s">
        <v>82</v>
      </c>
      <c r="AW211" s="13" t="s">
        <v>4</v>
      </c>
      <c r="AX211" s="13" t="s">
        <v>80</v>
      </c>
      <c r="AY211" s="234" t="s">
        <v>133</v>
      </c>
    </row>
    <row r="212" s="2" customFormat="1" ht="33" customHeight="1">
      <c r="A212" s="39"/>
      <c r="B212" s="40"/>
      <c r="C212" s="205" t="s">
        <v>272</v>
      </c>
      <c r="D212" s="205" t="s">
        <v>136</v>
      </c>
      <c r="E212" s="206" t="s">
        <v>273</v>
      </c>
      <c r="F212" s="207" t="s">
        <v>274</v>
      </c>
      <c r="G212" s="208" t="s">
        <v>275</v>
      </c>
      <c r="H212" s="209">
        <v>12</v>
      </c>
      <c r="I212" s="210"/>
      <c r="J212" s="211">
        <f>ROUND(I212*H212,2)</f>
        <v>0</v>
      </c>
      <c r="K212" s="207" t="s">
        <v>140</v>
      </c>
      <c r="L212" s="45"/>
      <c r="M212" s="212" t="s">
        <v>19</v>
      </c>
      <c r="N212" s="213" t="s">
        <v>43</v>
      </c>
      <c r="O212" s="85"/>
      <c r="P212" s="214">
        <f>O212*H212</f>
        <v>0</v>
      </c>
      <c r="Q212" s="214">
        <v>0.0074999999999999997</v>
      </c>
      <c r="R212" s="214">
        <f>Q212*H212</f>
        <v>0.089999999999999997</v>
      </c>
      <c r="S212" s="214">
        <v>0</v>
      </c>
      <c r="T212" s="21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6" t="s">
        <v>153</v>
      </c>
      <c r="AT212" s="216" t="s">
        <v>136</v>
      </c>
      <c r="AU212" s="216" t="s">
        <v>82</v>
      </c>
      <c r="AY212" s="18" t="s">
        <v>133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8" t="s">
        <v>80</v>
      </c>
      <c r="BK212" s="217">
        <f>ROUND(I212*H212,2)</f>
        <v>0</v>
      </c>
      <c r="BL212" s="18" t="s">
        <v>153</v>
      </c>
      <c r="BM212" s="216" t="s">
        <v>276</v>
      </c>
    </row>
    <row r="213" s="2" customFormat="1">
      <c r="A213" s="39"/>
      <c r="B213" s="40"/>
      <c r="C213" s="41"/>
      <c r="D213" s="218" t="s">
        <v>143</v>
      </c>
      <c r="E213" s="41"/>
      <c r="F213" s="219" t="s">
        <v>277</v>
      </c>
      <c r="G213" s="41"/>
      <c r="H213" s="41"/>
      <c r="I213" s="220"/>
      <c r="J213" s="41"/>
      <c r="K213" s="41"/>
      <c r="L213" s="45"/>
      <c r="M213" s="221"/>
      <c r="N213" s="222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143</v>
      </c>
      <c r="AU213" s="18" t="s">
        <v>82</v>
      </c>
    </row>
    <row r="214" s="13" customFormat="1">
      <c r="A214" s="13"/>
      <c r="B214" s="223"/>
      <c r="C214" s="224"/>
      <c r="D214" s="225" t="s">
        <v>145</v>
      </c>
      <c r="E214" s="226" t="s">
        <v>19</v>
      </c>
      <c r="F214" s="227" t="s">
        <v>221</v>
      </c>
      <c r="G214" s="224"/>
      <c r="H214" s="228">
        <v>12</v>
      </c>
      <c r="I214" s="229"/>
      <c r="J214" s="224"/>
      <c r="K214" s="224"/>
      <c r="L214" s="230"/>
      <c r="M214" s="231"/>
      <c r="N214" s="232"/>
      <c r="O214" s="232"/>
      <c r="P214" s="232"/>
      <c r="Q214" s="232"/>
      <c r="R214" s="232"/>
      <c r="S214" s="232"/>
      <c r="T214" s="23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4" t="s">
        <v>145</v>
      </c>
      <c r="AU214" s="234" t="s">
        <v>82</v>
      </c>
      <c r="AV214" s="13" t="s">
        <v>82</v>
      </c>
      <c r="AW214" s="13" t="s">
        <v>33</v>
      </c>
      <c r="AX214" s="13" t="s">
        <v>80</v>
      </c>
      <c r="AY214" s="234" t="s">
        <v>133</v>
      </c>
    </row>
    <row r="215" s="2" customFormat="1" ht="16.5" customHeight="1">
      <c r="A215" s="39"/>
      <c r="B215" s="40"/>
      <c r="C215" s="257" t="s">
        <v>7</v>
      </c>
      <c r="D215" s="257" t="s">
        <v>266</v>
      </c>
      <c r="E215" s="258" t="s">
        <v>278</v>
      </c>
      <c r="F215" s="259" t="s">
        <v>279</v>
      </c>
      <c r="G215" s="260" t="s">
        <v>275</v>
      </c>
      <c r="H215" s="261">
        <v>12</v>
      </c>
      <c r="I215" s="262"/>
      <c r="J215" s="263">
        <f>ROUND(I215*H215,2)</f>
        <v>0</v>
      </c>
      <c r="K215" s="259" t="s">
        <v>140</v>
      </c>
      <c r="L215" s="264"/>
      <c r="M215" s="265" t="s">
        <v>19</v>
      </c>
      <c r="N215" s="266" t="s">
        <v>43</v>
      </c>
      <c r="O215" s="85"/>
      <c r="P215" s="214">
        <f>O215*H215</f>
        <v>0</v>
      </c>
      <c r="Q215" s="214">
        <v>0.00029999999999999997</v>
      </c>
      <c r="R215" s="214">
        <f>Q215*H215</f>
        <v>0.0035999999999999999</v>
      </c>
      <c r="S215" s="214">
        <v>0</v>
      </c>
      <c r="T215" s="215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6" t="s">
        <v>269</v>
      </c>
      <c r="AT215" s="216" t="s">
        <v>266</v>
      </c>
      <c r="AU215" s="216" t="s">
        <v>82</v>
      </c>
      <c r="AY215" s="18" t="s">
        <v>133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8" t="s">
        <v>80</v>
      </c>
      <c r="BK215" s="217">
        <f>ROUND(I215*H215,2)</f>
        <v>0</v>
      </c>
      <c r="BL215" s="18" t="s">
        <v>153</v>
      </c>
      <c r="BM215" s="216" t="s">
        <v>280</v>
      </c>
    </row>
    <row r="216" s="2" customFormat="1" ht="37.8" customHeight="1">
      <c r="A216" s="39"/>
      <c r="B216" s="40"/>
      <c r="C216" s="205" t="s">
        <v>281</v>
      </c>
      <c r="D216" s="205" t="s">
        <v>136</v>
      </c>
      <c r="E216" s="206" t="s">
        <v>282</v>
      </c>
      <c r="F216" s="207" t="s">
        <v>283</v>
      </c>
      <c r="G216" s="208" t="s">
        <v>275</v>
      </c>
      <c r="H216" s="209">
        <v>20</v>
      </c>
      <c r="I216" s="210"/>
      <c r="J216" s="211">
        <f>ROUND(I216*H216,2)</f>
        <v>0</v>
      </c>
      <c r="K216" s="207" t="s">
        <v>140</v>
      </c>
      <c r="L216" s="45"/>
      <c r="M216" s="212" t="s">
        <v>19</v>
      </c>
      <c r="N216" s="213" t="s">
        <v>43</v>
      </c>
      <c r="O216" s="85"/>
      <c r="P216" s="214">
        <f>O216*H216</f>
        <v>0</v>
      </c>
      <c r="Q216" s="214">
        <v>0</v>
      </c>
      <c r="R216" s="214">
        <f>Q216*H216</f>
        <v>0</v>
      </c>
      <c r="S216" s="214">
        <v>0</v>
      </c>
      <c r="T216" s="21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6" t="s">
        <v>153</v>
      </c>
      <c r="AT216" s="216" t="s">
        <v>136</v>
      </c>
      <c r="AU216" s="216" t="s">
        <v>82</v>
      </c>
      <c r="AY216" s="18" t="s">
        <v>133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8" t="s">
        <v>80</v>
      </c>
      <c r="BK216" s="217">
        <f>ROUND(I216*H216,2)</f>
        <v>0</v>
      </c>
      <c r="BL216" s="18" t="s">
        <v>153</v>
      </c>
      <c r="BM216" s="216" t="s">
        <v>284</v>
      </c>
    </row>
    <row r="217" s="2" customFormat="1">
      <c r="A217" s="39"/>
      <c r="B217" s="40"/>
      <c r="C217" s="41"/>
      <c r="D217" s="218" t="s">
        <v>143</v>
      </c>
      <c r="E217" s="41"/>
      <c r="F217" s="219" t="s">
        <v>285</v>
      </c>
      <c r="G217" s="41"/>
      <c r="H217" s="41"/>
      <c r="I217" s="220"/>
      <c r="J217" s="41"/>
      <c r="K217" s="41"/>
      <c r="L217" s="45"/>
      <c r="M217" s="221"/>
      <c r="N217" s="222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143</v>
      </c>
      <c r="AU217" s="18" t="s">
        <v>82</v>
      </c>
    </row>
    <row r="218" s="13" customFormat="1">
      <c r="A218" s="13"/>
      <c r="B218" s="223"/>
      <c r="C218" s="224"/>
      <c r="D218" s="225" t="s">
        <v>145</v>
      </c>
      <c r="E218" s="226" t="s">
        <v>19</v>
      </c>
      <c r="F218" s="227" t="s">
        <v>272</v>
      </c>
      <c r="G218" s="224"/>
      <c r="H218" s="228">
        <v>20</v>
      </c>
      <c r="I218" s="229"/>
      <c r="J218" s="224"/>
      <c r="K218" s="224"/>
      <c r="L218" s="230"/>
      <c r="M218" s="231"/>
      <c r="N218" s="232"/>
      <c r="O218" s="232"/>
      <c r="P218" s="232"/>
      <c r="Q218" s="232"/>
      <c r="R218" s="232"/>
      <c r="S218" s="232"/>
      <c r="T218" s="23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4" t="s">
        <v>145</v>
      </c>
      <c r="AU218" s="234" t="s">
        <v>82</v>
      </c>
      <c r="AV218" s="13" t="s">
        <v>82</v>
      </c>
      <c r="AW218" s="13" t="s">
        <v>33</v>
      </c>
      <c r="AX218" s="13" t="s">
        <v>80</v>
      </c>
      <c r="AY218" s="234" t="s">
        <v>133</v>
      </c>
    </row>
    <row r="219" s="2" customFormat="1" ht="16.5" customHeight="1">
      <c r="A219" s="39"/>
      <c r="B219" s="40"/>
      <c r="C219" s="257" t="s">
        <v>286</v>
      </c>
      <c r="D219" s="257" t="s">
        <v>266</v>
      </c>
      <c r="E219" s="258" t="s">
        <v>287</v>
      </c>
      <c r="F219" s="259" t="s">
        <v>288</v>
      </c>
      <c r="G219" s="260" t="s">
        <v>275</v>
      </c>
      <c r="H219" s="261">
        <v>20</v>
      </c>
      <c r="I219" s="262"/>
      <c r="J219" s="263">
        <f>ROUND(I219*H219,2)</f>
        <v>0</v>
      </c>
      <c r="K219" s="259" t="s">
        <v>140</v>
      </c>
      <c r="L219" s="264"/>
      <c r="M219" s="265" t="s">
        <v>19</v>
      </c>
      <c r="N219" s="266" t="s">
        <v>43</v>
      </c>
      <c r="O219" s="85"/>
      <c r="P219" s="214">
        <f>O219*H219</f>
        <v>0</v>
      </c>
      <c r="Q219" s="214">
        <v>0.00020000000000000001</v>
      </c>
      <c r="R219" s="214">
        <f>Q219*H219</f>
        <v>0.0040000000000000001</v>
      </c>
      <c r="S219" s="214">
        <v>0</v>
      </c>
      <c r="T219" s="21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6" t="s">
        <v>269</v>
      </c>
      <c r="AT219" s="216" t="s">
        <v>266</v>
      </c>
      <c r="AU219" s="216" t="s">
        <v>82</v>
      </c>
      <c r="AY219" s="18" t="s">
        <v>133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8" t="s">
        <v>80</v>
      </c>
      <c r="BK219" s="217">
        <f>ROUND(I219*H219,2)</f>
        <v>0</v>
      </c>
      <c r="BL219" s="18" t="s">
        <v>153</v>
      </c>
      <c r="BM219" s="216" t="s">
        <v>289</v>
      </c>
    </row>
    <row r="220" s="2" customFormat="1" ht="24.15" customHeight="1">
      <c r="A220" s="39"/>
      <c r="B220" s="40"/>
      <c r="C220" s="205" t="s">
        <v>290</v>
      </c>
      <c r="D220" s="205" t="s">
        <v>136</v>
      </c>
      <c r="E220" s="206" t="s">
        <v>291</v>
      </c>
      <c r="F220" s="207" t="s">
        <v>292</v>
      </c>
      <c r="G220" s="208" t="s">
        <v>179</v>
      </c>
      <c r="H220" s="209">
        <v>139.06</v>
      </c>
      <c r="I220" s="210"/>
      <c r="J220" s="211">
        <f>ROUND(I220*H220,2)</f>
        <v>0</v>
      </c>
      <c r="K220" s="207" t="s">
        <v>140</v>
      </c>
      <c r="L220" s="45"/>
      <c r="M220" s="212" t="s">
        <v>19</v>
      </c>
      <c r="N220" s="213" t="s">
        <v>43</v>
      </c>
      <c r="O220" s="85"/>
      <c r="P220" s="214">
        <f>O220*H220</f>
        <v>0</v>
      </c>
      <c r="Q220" s="214">
        <v>0.00059999999999999995</v>
      </c>
      <c r="R220" s="214">
        <f>Q220*H220</f>
        <v>0.083435999999999996</v>
      </c>
      <c r="S220" s="214">
        <v>0</v>
      </c>
      <c r="T220" s="215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6" t="s">
        <v>153</v>
      </c>
      <c r="AT220" s="216" t="s">
        <v>136</v>
      </c>
      <c r="AU220" s="216" t="s">
        <v>82</v>
      </c>
      <c r="AY220" s="18" t="s">
        <v>133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8" t="s">
        <v>80</v>
      </c>
      <c r="BK220" s="217">
        <f>ROUND(I220*H220,2)</f>
        <v>0</v>
      </c>
      <c r="BL220" s="18" t="s">
        <v>153</v>
      </c>
      <c r="BM220" s="216" t="s">
        <v>293</v>
      </c>
    </row>
    <row r="221" s="2" customFormat="1">
      <c r="A221" s="39"/>
      <c r="B221" s="40"/>
      <c r="C221" s="41"/>
      <c r="D221" s="218" t="s">
        <v>143</v>
      </c>
      <c r="E221" s="41"/>
      <c r="F221" s="219" t="s">
        <v>294</v>
      </c>
      <c r="G221" s="41"/>
      <c r="H221" s="41"/>
      <c r="I221" s="220"/>
      <c r="J221" s="41"/>
      <c r="K221" s="41"/>
      <c r="L221" s="45"/>
      <c r="M221" s="221"/>
      <c r="N221" s="222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143</v>
      </c>
      <c r="AU221" s="18" t="s">
        <v>82</v>
      </c>
    </row>
    <row r="222" s="13" customFormat="1">
      <c r="A222" s="13"/>
      <c r="B222" s="223"/>
      <c r="C222" s="224"/>
      <c r="D222" s="225" t="s">
        <v>145</v>
      </c>
      <c r="E222" s="226" t="s">
        <v>19</v>
      </c>
      <c r="F222" s="227" t="s">
        <v>295</v>
      </c>
      <c r="G222" s="224"/>
      <c r="H222" s="228">
        <v>107.5</v>
      </c>
      <c r="I222" s="229"/>
      <c r="J222" s="224"/>
      <c r="K222" s="224"/>
      <c r="L222" s="230"/>
      <c r="M222" s="231"/>
      <c r="N222" s="232"/>
      <c r="O222" s="232"/>
      <c r="P222" s="232"/>
      <c r="Q222" s="232"/>
      <c r="R222" s="232"/>
      <c r="S222" s="232"/>
      <c r="T222" s="23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4" t="s">
        <v>145</v>
      </c>
      <c r="AU222" s="234" t="s">
        <v>82</v>
      </c>
      <c r="AV222" s="13" t="s">
        <v>82</v>
      </c>
      <c r="AW222" s="13" t="s">
        <v>33</v>
      </c>
      <c r="AX222" s="13" t="s">
        <v>72</v>
      </c>
      <c r="AY222" s="234" t="s">
        <v>133</v>
      </c>
    </row>
    <row r="223" s="13" customFormat="1">
      <c r="A223" s="13"/>
      <c r="B223" s="223"/>
      <c r="C223" s="224"/>
      <c r="D223" s="225" t="s">
        <v>145</v>
      </c>
      <c r="E223" s="226" t="s">
        <v>19</v>
      </c>
      <c r="F223" s="227" t="s">
        <v>296</v>
      </c>
      <c r="G223" s="224"/>
      <c r="H223" s="228">
        <v>23.059999999999999</v>
      </c>
      <c r="I223" s="229"/>
      <c r="J223" s="224"/>
      <c r="K223" s="224"/>
      <c r="L223" s="230"/>
      <c r="M223" s="231"/>
      <c r="N223" s="232"/>
      <c r="O223" s="232"/>
      <c r="P223" s="232"/>
      <c r="Q223" s="232"/>
      <c r="R223" s="232"/>
      <c r="S223" s="232"/>
      <c r="T223" s="23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4" t="s">
        <v>145</v>
      </c>
      <c r="AU223" s="234" t="s">
        <v>82</v>
      </c>
      <c r="AV223" s="13" t="s">
        <v>82</v>
      </c>
      <c r="AW223" s="13" t="s">
        <v>33</v>
      </c>
      <c r="AX223" s="13" t="s">
        <v>72</v>
      </c>
      <c r="AY223" s="234" t="s">
        <v>133</v>
      </c>
    </row>
    <row r="224" s="13" customFormat="1">
      <c r="A224" s="13"/>
      <c r="B224" s="223"/>
      <c r="C224" s="224"/>
      <c r="D224" s="225" t="s">
        <v>145</v>
      </c>
      <c r="E224" s="226" t="s">
        <v>19</v>
      </c>
      <c r="F224" s="227" t="s">
        <v>297</v>
      </c>
      <c r="G224" s="224"/>
      <c r="H224" s="228">
        <v>3.5</v>
      </c>
      <c r="I224" s="229"/>
      <c r="J224" s="224"/>
      <c r="K224" s="224"/>
      <c r="L224" s="230"/>
      <c r="M224" s="231"/>
      <c r="N224" s="232"/>
      <c r="O224" s="232"/>
      <c r="P224" s="232"/>
      <c r="Q224" s="232"/>
      <c r="R224" s="232"/>
      <c r="S224" s="232"/>
      <c r="T224" s="23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4" t="s">
        <v>145</v>
      </c>
      <c r="AU224" s="234" t="s">
        <v>82</v>
      </c>
      <c r="AV224" s="13" t="s">
        <v>82</v>
      </c>
      <c r="AW224" s="13" t="s">
        <v>33</v>
      </c>
      <c r="AX224" s="13" t="s">
        <v>72</v>
      </c>
      <c r="AY224" s="234" t="s">
        <v>133</v>
      </c>
    </row>
    <row r="225" s="13" customFormat="1">
      <c r="A225" s="13"/>
      <c r="B225" s="223"/>
      <c r="C225" s="224"/>
      <c r="D225" s="225" t="s">
        <v>145</v>
      </c>
      <c r="E225" s="226" t="s">
        <v>19</v>
      </c>
      <c r="F225" s="227" t="s">
        <v>298</v>
      </c>
      <c r="G225" s="224"/>
      <c r="H225" s="228">
        <v>5</v>
      </c>
      <c r="I225" s="229"/>
      <c r="J225" s="224"/>
      <c r="K225" s="224"/>
      <c r="L225" s="230"/>
      <c r="M225" s="231"/>
      <c r="N225" s="232"/>
      <c r="O225" s="232"/>
      <c r="P225" s="232"/>
      <c r="Q225" s="232"/>
      <c r="R225" s="232"/>
      <c r="S225" s="232"/>
      <c r="T225" s="23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4" t="s">
        <v>145</v>
      </c>
      <c r="AU225" s="234" t="s">
        <v>82</v>
      </c>
      <c r="AV225" s="13" t="s">
        <v>82</v>
      </c>
      <c r="AW225" s="13" t="s">
        <v>33</v>
      </c>
      <c r="AX225" s="13" t="s">
        <v>72</v>
      </c>
      <c r="AY225" s="234" t="s">
        <v>133</v>
      </c>
    </row>
    <row r="226" s="14" customFormat="1">
      <c r="A226" s="14"/>
      <c r="B226" s="235"/>
      <c r="C226" s="236"/>
      <c r="D226" s="225" t="s">
        <v>145</v>
      </c>
      <c r="E226" s="237" t="s">
        <v>19</v>
      </c>
      <c r="F226" s="238" t="s">
        <v>150</v>
      </c>
      <c r="G226" s="236"/>
      <c r="H226" s="239">
        <v>139.06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5" t="s">
        <v>145</v>
      </c>
      <c r="AU226" s="245" t="s">
        <v>82</v>
      </c>
      <c r="AV226" s="14" t="s">
        <v>141</v>
      </c>
      <c r="AW226" s="14" t="s">
        <v>33</v>
      </c>
      <c r="AX226" s="14" t="s">
        <v>80</v>
      </c>
      <c r="AY226" s="245" t="s">
        <v>133</v>
      </c>
    </row>
    <row r="227" s="2" customFormat="1" ht="24.15" customHeight="1">
      <c r="A227" s="39"/>
      <c r="B227" s="40"/>
      <c r="C227" s="205" t="s">
        <v>299</v>
      </c>
      <c r="D227" s="205" t="s">
        <v>136</v>
      </c>
      <c r="E227" s="206" t="s">
        <v>300</v>
      </c>
      <c r="F227" s="207" t="s">
        <v>301</v>
      </c>
      <c r="G227" s="208" t="s">
        <v>179</v>
      </c>
      <c r="H227" s="209">
        <v>33.759999999999998</v>
      </c>
      <c r="I227" s="210"/>
      <c r="J227" s="211">
        <f>ROUND(I227*H227,2)</f>
        <v>0</v>
      </c>
      <c r="K227" s="207" t="s">
        <v>140</v>
      </c>
      <c r="L227" s="45"/>
      <c r="M227" s="212" t="s">
        <v>19</v>
      </c>
      <c r="N227" s="213" t="s">
        <v>43</v>
      </c>
      <c r="O227" s="85"/>
      <c r="P227" s="214">
        <f>O227*H227</f>
        <v>0</v>
      </c>
      <c r="Q227" s="214">
        <v>0.00059999999999999995</v>
      </c>
      <c r="R227" s="214">
        <f>Q227*H227</f>
        <v>0.020255999999999996</v>
      </c>
      <c r="S227" s="214">
        <v>0</v>
      </c>
      <c r="T227" s="215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6" t="s">
        <v>153</v>
      </c>
      <c r="AT227" s="216" t="s">
        <v>136</v>
      </c>
      <c r="AU227" s="216" t="s">
        <v>82</v>
      </c>
      <c r="AY227" s="18" t="s">
        <v>133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8" t="s">
        <v>80</v>
      </c>
      <c r="BK227" s="217">
        <f>ROUND(I227*H227,2)</f>
        <v>0</v>
      </c>
      <c r="BL227" s="18" t="s">
        <v>153</v>
      </c>
      <c r="BM227" s="216" t="s">
        <v>302</v>
      </c>
    </row>
    <row r="228" s="2" customFormat="1">
      <c r="A228" s="39"/>
      <c r="B228" s="40"/>
      <c r="C228" s="41"/>
      <c r="D228" s="218" t="s">
        <v>143</v>
      </c>
      <c r="E228" s="41"/>
      <c r="F228" s="219" t="s">
        <v>303</v>
      </c>
      <c r="G228" s="41"/>
      <c r="H228" s="41"/>
      <c r="I228" s="220"/>
      <c r="J228" s="41"/>
      <c r="K228" s="41"/>
      <c r="L228" s="45"/>
      <c r="M228" s="221"/>
      <c r="N228" s="222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143</v>
      </c>
      <c r="AU228" s="18" t="s">
        <v>82</v>
      </c>
    </row>
    <row r="229" s="13" customFormat="1">
      <c r="A229" s="13"/>
      <c r="B229" s="223"/>
      <c r="C229" s="224"/>
      <c r="D229" s="225" t="s">
        <v>145</v>
      </c>
      <c r="E229" s="226" t="s">
        <v>19</v>
      </c>
      <c r="F229" s="227" t="s">
        <v>304</v>
      </c>
      <c r="G229" s="224"/>
      <c r="H229" s="228">
        <v>0.5</v>
      </c>
      <c r="I229" s="229"/>
      <c r="J229" s="224"/>
      <c r="K229" s="224"/>
      <c r="L229" s="230"/>
      <c r="M229" s="231"/>
      <c r="N229" s="232"/>
      <c r="O229" s="232"/>
      <c r="P229" s="232"/>
      <c r="Q229" s="232"/>
      <c r="R229" s="232"/>
      <c r="S229" s="232"/>
      <c r="T229" s="23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4" t="s">
        <v>145</v>
      </c>
      <c r="AU229" s="234" t="s">
        <v>82</v>
      </c>
      <c r="AV229" s="13" t="s">
        <v>82</v>
      </c>
      <c r="AW229" s="13" t="s">
        <v>33</v>
      </c>
      <c r="AX229" s="13" t="s">
        <v>72</v>
      </c>
      <c r="AY229" s="234" t="s">
        <v>133</v>
      </c>
    </row>
    <row r="230" s="13" customFormat="1">
      <c r="A230" s="13"/>
      <c r="B230" s="223"/>
      <c r="C230" s="224"/>
      <c r="D230" s="225" t="s">
        <v>145</v>
      </c>
      <c r="E230" s="226" t="s">
        <v>19</v>
      </c>
      <c r="F230" s="227" t="s">
        <v>305</v>
      </c>
      <c r="G230" s="224"/>
      <c r="H230" s="228">
        <v>3</v>
      </c>
      <c r="I230" s="229"/>
      <c r="J230" s="224"/>
      <c r="K230" s="224"/>
      <c r="L230" s="230"/>
      <c r="M230" s="231"/>
      <c r="N230" s="232"/>
      <c r="O230" s="232"/>
      <c r="P230" s="232"/>
      <c r="Q230" s="232"/>
      <c r="R230" s="232"/>
      <c r="S230" s="232"/>
      <c r="T230" s="23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4" t="s">
        <v>145</v>
      </c>
      <c r="AU230" s="234" t="s">
        <v>82</v>
      </c>
      <c r="AV230" s="13" t="s">
        <v>82</v>
      </c>
      <c r="AW230" s="13" t="s">
        <v>33</v>
      </c>
      <c r="AX230" s="13" t="s">
        <v>72</v>
      </c>
      <c r="AY230" s="234" t="s">
        <v>133</v>
      </c>
    </row>
    <row r="231" s="13" customFormat="1">
      <c r="A231" s="13"/>
      <c r="B231" s="223"/>
      <c r="C231" s="224"/>
      <c r="D231" s="225" t="s">
        <v>145</v>
      </c>
      <c r="E231" s="226" t="s">
        <v>19</v>
      </c>
      <c r="F231" s="227" t="s">
        <v>306</v>
      </c>
      <c r="G231" s="224"/>
      <c r="H231" s="228">
        <v>23.059999999999999</v>
      </c>
      <c r="I231" s="229"/>
      <c r="J231" s="224"/>
      <c r="K231" s="224"/>
      <c r="L231" s="230"/>
      <c r="M231" s="231"/>
      <c r="N231" s="232"/>
      <c r="O231" s="232"/>
      <c r="P231" s="232"/>
      <c r="Q231" s="232"/>
      <c r="R231" s="232"/>
      <c r="S231" s="232"/>
      <c r="T231" s="23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4" t="s">
        <v>145</v>
      </c>
      <c r="AU231" s="234" t="s">
        <v>82</v>
      </c>
      <c r="AV231" s="13" t="s">
        <v>82</v>
      </c>
      <c r="AW231" s="13" t="s">
        <v>33</v>
      </c>
      <c r="AX231" s="13" t="s">
        <v>72</v>
      </c>
      <c r="AY231" s="234" t="s">
        <v>133</v>
      </c>
    </row>
    <row r="232" s="13" customFormat="1">
      <c r="A232" s="13"/>
      <c r="B232" s="223"/>
      <c r="C232" s="224"/>
      <c r="D232" s="225" t="s">
        <v>145</v>
      </c>
      <c r="E232" s="226" t="s">
        <v>19</v>
      </c>
      <c r="F232" s="227" t="s">
        <v>307</v>
      </c>
      <c r="G232" s="224"/>
      <c r="H232" s="228">
        <v>7.2000000000000002</v>
      </c>
      <c r="I232" s="229"/>
      <c r="J232" s="224"/>
      <c r="K232" s="224"/>
      <c r="L232" s="230"/>
      <c r="M232" s="231"/>
      <c r="N232" s="232"/>
      <c r="O232" s="232"/>
      <c r="P232" s="232"/>
      <c r="Q232" s="232"/>
      <c r="R232" s="232"/>
      <c r="S232" s="232"/>
      <c r="T232" s="23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4" t="s">
        <v>145</v>
      </c>
      <c r="AU232" s="234" t="s">
        <v>82</v>
      </c>
      <c r="AV232" s="13" t="s">
        <v>82</v>
      </c>
      <c r="AW232" s="13" t="s">
        <v>33</v>
      </c>
      <c r="AX232" s="13" t="s">
        <v>72</v>
      </c>
      <c r="AY232" s="234" t="s">
        <v>133</v>
      </c>
    </row>
    <row r="233" s="14" customFormat="1">
      <c r="A233" s="14"/>
      <c r="B233" s="235"/>
      <c r="C233" s="236"/>
      <c r="D233" s="225" t="s">
        <v>145</v>
      </c>
      <c r="E233" s="237" t="s">
        <v>19</v>
      </c>
      <c r="F233" s="238" t="s">
        <v>150</v>
      </c>
      <c r="G233" s="236"/>
      <c r="H233" s="239">
        <v>33.759999999999998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5" t="s">
        <v>145</v>
      </c>
      <c r="AU233" s="245" t="s">
        <v>82</v>
      </c>
      <c r="AV233" s="14" t="s">
        <v>141</v>
      </c>
      <c r="AW233" s="14" t="s">
        <v>33</v>
      </c>
      <c r="AX233" s="14" t="s">
        <v>80</v>
      </c>
      <c r="AY233" s="245" t="s">
        <v>133</v>
      </c>
    </row>
    <row r="234" s="2" customFormat="1" ht="21.75" customHeight="1">
      <c r="A234" s="39"/>
      <c r="B234" s="40"/>
      <c r="C234" s="205" t="s">
        <v>308</v>
      </c>
      <c r="D234" s="205" t="s">
        <v>136</v>
      </c>
      <c r="E234" s="206" t="s">
        <v>309</v>
      </c>
      <c r="F234" s="207" t="s">
        <v>310</v>
      </c>
      <c r="G234" s="208" t="s">
        <v>179</v>
      </c>
      <c r="H234" s="209">
        <v>52.299999999999997</v>
      </c>
      <c r="I234" s="210"/>
      <c r="J234" s="211">
        <f>ROUND(I234*H234,2)</f>
        <v>0</v>
      </c>
      <c r="K234" s="207" t="s">
        <v>140</v>
      </c>
      <c r="L234" s="45"/>
      <c r="M234" s="212" t="s">
        <v>19</v>
      </c>
      <c r="N234" s="213" t="s">
        <v>43</v>
      </c>
      <c r="O234" s="85"/>
      <c r="P234" s="214">
        <f>O234*H234</f>
        <v>0</v>
      </c>
      <c r="Q234" s="214">
        <v>0.0015</v>
      </c>
      <c r="R234" s="214">
        <f>Q234*H234</f>
        <v>0.078449999999999992</v>
      </c>
      <c r="S234" s="214">
        <v>0</v>
      </c>
      <c r="T234" s="215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6" t="s">
        <v>153</v>
      </c>
      <c r="AT234" s="216" t="s">
        <v>136</v>
      </c>
      <c r="AU234" s="216" t="s">
        <v>82</v>
      </c>
      <c r="AY234" s="18" t="s">
        <v>133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8" t="s">
        <v>80</v>
      </c>
      <c r="BK234" s="217">
        <f>ROUND(I234*H234,2)</f>
        <v>0</v>
      </c>
      <c r="BL234" s="18" t="s">
        <v>153</v>
      </c>
      <c r="BM234" s="216" t="s">
        <v>311</v>
      </c>
    </row>
    <row r="235" s="2" customFormat="1">
      <c r="A235" s="39"/>
      <c r="B235" s="40"/>
      <c r="C235" s="41"/>
      <c r="D235" s="218" t="s">
        <v>143</v>
      </c>
      <c r="E235" s="41"/>
      <c r="F235" s="219" t="s">
        <v>312</v>
      </c>
      <c r="G235" s="41"/>
      <c r="H235" s="41"/>
      <c r="I235" s="220"/>
      <c r="J235" s="41"/>
      <c r="K235" s="41"/>
      <c r="L235" s="45"/>
      <c r="M235" s="221"/>
      <c r="N235" s="222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143</v>
      </c>
      <c r="AU235" s="18" t="s">
        <v>82</v>
      </c>
    </row>
    <row r="236" s="13" customFormat="1">
      <c r="A236" s="13"/>
      <c r="B236" s="223"/>
      <c r="C236" s="224"/>
      <c r="D236" s="225" t="s">
        <v>145</v>
      </c>
      <c r="E236" s="226" t="s">
        <v>19</v>
      </c>
      <c r="F236" s="227" t="s">
        <v>313</v>
      </c>
      <c r="G236" s="224"/>
      <c r="H236" s="228">
        <v>52.299999999999997</v>
      </c>
      <c r="I236" s="229"/>
      <c r="J236" s="224"/>
      <c r="K236" s="224"/>
      <c r="L236" s="230"/>
      <c r="M236" s="231"/>
      <c r="N236" s="232"/>
      <c r="O236" s="232"/>
      <c r="P236" s="232"/>
      <c r="Q236" s="232"/>
      <c r="R236" s="232"/>
      <c r="S236" s="232"/>
      <c r="T236" s="23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4" t="s">
        <v>145</v>
      </c>
      <c r="AU236" s="234" t="s">
        <v>82</v>
      </c>
      <c r="AV236" s="13" t="s">
        <v>82</v>
      </c>
      <c r="AW236" s="13" t="s">
        <v>33</v>
      </c>
      <c r="AX236" s="13" t="s">
        <v>72</v>
      </c>
      <c r="AY236" s="234" t="s">
        <v>133</v>
      </c>
    </row>
    <row r="237" s="14" customFormat="1">
      <c r="A237" s="14"/>
      <c r="B237" s="235"/>
      <c r="C237" s="236"/>
      <c r="D237" s="225" t="s">
        <v>145</v>
      </c>
      <c r="E237" s="237" t="s">
        <v>19</v>
      </c>
      <c r="F237" s="238" t="s">
        <v>150</v>
      </c>
      <c r="G237" s="236"/>
      <c r="H237" s="239">
        <v>52.299999999999997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5" t="s">
        <v>145</v>
      </c>
      <c r="AU237" s="245" t="s">
        <v>82</v>
      </c>
      <c r="AV237" s="14" t="s">
        <v>141</v>
      </c>
      <c r="AW237" s="14" t="s">
        <v>33</v>
      </c>
      <c r="AX237" s="14" t="s">
        <v>80</v>
      </c>
      <c r="AY237" s="245" t="s">
        <v>133</v>
      </c>
    </row>
    <row r="238" s="2" customFormat="1" ht="21.75" customHeight="1">
      <c r="A238" s="39"/>
      <c r="B238" s="40"/>
      <c r="C238" s="205" t="s">
        <v>314</v>
      </c>
      <c r="D238" s="205" t="s">
        <v>136</v>
      </c>
      <c r="E238" s="206" t="s">
        <v>315</v>
      </c>
      <c r="F238" s="207" t="s">
        <v>316</v>
      </c>
      <c r="G238" s="208" t="s">
        <v>179</v>
      </c>
      <c r="H238" s="209">
        <v>3</v>
      </c>
      <c r="I238" s="210"/>
      <c r="J238" s="211">
        <f>ROUND(I238*H238,2)</f>
        <v>0</v>
      </c>
      <c r="K238" s="207" t="s">
        <v>140</v>
      </c>
      <c r="L238" s="45"/>
      <c r="M238" s="212" t="s">
        <v>19</v>
      </c>
      <c r="N238" s="213" t="s">
        <v>43</v>
      </c>
      <c r="O238" s="85"/>
      <c r="P238" s="214">
        <f>O238*H238</f>
        <v>0</v>
      </c>
      <c r="Q238" s="214">
        <v>0.0016199999999999999</v>
      </c>
      <c r="R238" s="214">
        <f>Q238*H238</f>
        <v>0.0048599999999999997</v>
      </c>
      <c r="S238" s="214">
        <v>0</v>
      </c>
      <c r="T238" s="215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6" t="s">
        <v>153</v>
      </c>
      <c r="AT238" s="216" t="s">
        <v>136</v>
      </c>
      <c r="AU238" s="216" t="s">
        <v>82</v>
      </c>
      <c r="AY238" s="18" t="s">
        <v>133</v>
      </c>
      <c r="BE238" s="217">
        <f>IF(N238="základní",J238,0)</f>
        <v>0</v>
      </c>
      <c r="BF238" s="217">
        <f>IF(N238="snížená",J238,0)</f>
        <v>0</v>
      </c>
      <c r="BG238" s="217">
        <f>IF(N238="zákl. přenesená",J238,0)</f>
        <v>0</v>
      </c>
      <c r="BH238" s="217">
        <f>IF(N238="sníž. přenesená",J238,0)</f>
        <v>0</v>
      </c>
      <c r="BI238" s="217">
        <f>IF(N238="nulová",J238,0)</f>
        <v>0</v>
      </c>
      <c r="BJ238" s="18" t="s">
        <v>80</v>
      </c>
      <c r="BK238" s="217">
        <f>ROUND(I238*H238,2)</f>
        <v>0</v>
      </c>
      <c r="BL238" s="18" t="s">
        <v>153</v>
      </c>
      <c r="BM238" s="216" t="s">
        <v>317</v>
      </c>
    </row>
    <row r="239" s="2" customFormat="1">
      <c r="A239" s="39"/>
      <c r="B239" s="40"/>
      <c r="C239" s="41"/>
      <c r="D239" s="218" t="s">
        <v>143</v>
      </c>
      <c r="E239" s="41"/>
      <c r="F239" s="219" t="s">
        <v>318</v>
      </c>
      <c r="G239" s="41"/>
      <c r="H239" s="41"/>
      <c r="I239" s="220"/>
      <c r="J239" s="41"/>
      <c r="K239" s="41"/>
      <c r="L239" s="45"/>
      <c r="M239" s="221"/>
      <c r="N239" s="222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143</v>
      </c>
      <c r="AU239" s="18" t="s">
        <v>82</v>
      </c>
    </row>
    <row r="240" s="13" customFormat="1">
      <c r="A240" s="13"/>
      <c r="B240" s="223"/>
      <c r="C240" s="224"/>
      <c r="D240" s="225" t="s">
        <v>145</v>
      </c>
      <c r="E240" s="226" t="s">
        <v>19</v>
      </c>
      <c r="F240" s="227" t="s">
        <v>319</v>
      </c>
      <c r="G240" s="224"/>
      <c r="H240" s="228">
        <v>1.3999999999999999</v>
      </c>
      <c r="I240" s="229"/>
      <c r="J240" s="224"/>
      <c r="K240" s="224"/>
      <c r="L240" s="230"/>
      <c r="M240" s="231"/>
      <c r="N240" s="232"/>
      <c r="O240" s="232"/>
      <c r="P240" s="232"/>
      <c r="Q240" s="232"/>
      <c r="R240" s="232"/>
      <c r="S240" s="232"/>
      <c r="T240" s="23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4" t="s">
        <v>145</v>
      </c>
      <c r="AU240" s="234" t="s">
        <v>82</v>
      </c>
      <c r="AV240" s="13" t="s">
        <v>82</v>
      </c>
      <c r="AW240" s="13" t="s">
        <v>33</v>
      </c>
      <c r="AX240" s="13" t="s">
        <v>72</v>
      </c>
      <c r="AY240" s="234" t="s">
        <v>133</v>
      </c>
    </row>
    <row r="241" s="13" customFormat="1">
      <c r="A241" s="13"/>
      <c r="B241" s="223"/>
      <c r="C241" s="224"/>
      <c r="D241" s="225" t="s">
        <v>145</v>
      </c>
      <c r="E241" s="226" t="s">
        <v>19</v>
      </c>
      <c r="F241" s="227" t="s">
        <v>320</v>
      </c>
      <c r="G241" s="224"/>
      <c r="H241" s="228">
        <v>1.6000000000000001</v>
      </c>
      <c r="I241" s="229"/>
      <c r="J241" s="224"/>
      <c r="K241" s="224"/>
      <c r="L241" s="230"/>
      <c r="M241" s="231"/>
      <c r="N241" s="232"/>
      <c r="O241" s="232"/>
      <c r="P241" s="232"/>
      <c r="Q241" s="232"/>
      <c r="R241" s="232"/>
      <c r="S241" s="232"/>
      <c r="T241" s="23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4" t="s">
        <v>145</v>
      </c>
      <c r="AU241" s="234" t="s">
        <v>82</v>
      </c>
      <c r="AV241" s="13" t="s">
        <v>82</v>
      </c>
      <c r="AW241" s="13" t="s">
        <v>33</v>
      </c>
      <c r="AX241" s="13" t="s">
        <v>72</v>
      </c>
      <c r="AY241" s="234" t="s">
        <v>133</v>
      </c>
    </row>
    <row r="242" s="14" customFormat="1">
      <c r="A242" s="14"/>
      <c r="B242" s="235"/>
      <c r="C242" s="236"/>
      <c r="D242" s="225" t="s">
        <v>145</v>
      </c>
      <c r="E242" s="237" t="s">
        <v>19</v>
      </c>
      <c r="F242" s="238" t="s">
        <v>150</v>
      </c>
      <c r="G242" s="236"/>
      <c r="H242" s="239">
        <v>3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5" t="s">
        <v>145</v>
      </c>
      <c r="AU242" s="245" t="s">
        <v>82</v>
      </c>
      <c r="AV242" s="14" t="s">
        <v>141</v>
      </c>
      <c r="AW242" s="14" t="s">
        <v>33</v>
      </c>
      <c r="AX242" s="14" t="s">
        <v>80</v>
      </c>
      <c r="AY242" s="245" t="s">
        <v>133</v>
      </c>
    </row>
    <row r="243" s="2" customFormat="1" ht="21.75" customHeight="1">
      <c r="A243" s="39"/>
      <c r="B243" s="40"/>
      <c r="C243" s="205" t="s">
        <v>321</v>
      </c>
      <c r="D243" s="205" t="s">
        <v>136</v>
      </c>
      <c r="E243" s="206" t="s">
        <v>322</v>
      </c>
      <c r="F243" s="207" t="s">
        <v>323</v>
      </c>
      <c r="G243" s="208" t="s">
        <v>179</v>
      </c>
      <c r="H243" s="209">
        <v>56.399999999999999</v>
      </c>
      <c r="I243" s="210"/>
      <c r="J243" s="211">
        <f>ROUND(I243*H243,2)</f>
        <v>0</v>
      </c>
      <c r="K243" s="207" t="s">
        <v>140</v>
      </c>
      <c r="L243" s="45"/>
      <c r="M243" s="212" t="s">
        <v>19</v>
      </c>
      <c r="N243" s="213" t="s">
        <v>43</v>
      </c>
      <c r="O243" s="85"/>
      <c r="P243" s="214">
        <f>O243*H243</f>
        <v>0</v>
      </c>
      <c r="Q243" s="214">
        <v>0.00054000000000000001</v>
      </c>
      <c r="R243" s="214">
        <f>Q243*H243</f>
        <v>0.030456</v>
      </c>
      <c r="S243" s="214">
        <v>0</v>
      </c>
      <c r="T243" s="215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6" t="s">
        <v>153</v>
      </c>
      <c r="AT243" s="216" t="s">
        <v>136</v>
      </c>
      <c r="AU243" s="216" t="s">
        <v>82</v>
      </c>
      <c r="AY243" s="18" t="s">
        <v>133</v>
      </c>
      <c r="BE243" s="217">
        <f>IF(N243="základní",J243,0)</f>
        <v>0</v>
      </c>
      <c r="BF243" s="217">
        <f>IF(N243="snížená",J243,0)</f>
        <v>0</v>
      </c>
      <c r="BG243" s="217">
        <f>IF(N243="zákl. přenesená",J243,0)</f>
        <v>0</v>
      </c>
      <c r="BH243" s="217">
        <f>IF(N243="sníž. přenesená",J243,0)</f>
        <v>0</v>
      </c>
      <c r="BI243" s="217">
        <f>IF(N243="nulová",J243,0)</f>
        <v>0</v>
      </c>
      <c r="BJ243" s="18" t="s">
        <v>80</v>
      </c>
      <c r="BK243" s="217">
        <f>ROUND(I243*H243,2)</f>
        <v>0</v>
      </c>
      <c r="BL243" s="18" t="s">
        <v>153</v>
      </c>
      <c r="BM243" s="216" t="s">
        <v>324</v>
      </c>
    </row>
    <row r="244" s="2" customFormat="1">
      <c r="A244" s="39"/>
      <c r="B244" s="40"/>
      <c r="C244" s="41"/>
      <c r="D244" s="218" t="s">
        <v>143</v>
      </c>
      <c r="E244" s="41"/>
      <c r="F244" s="219" t="s">
        <v>325</v>
      </c>
      <c r="G244" s="41"/>
      <c r="H244" s="41"/>
      <c r="I244" s="220"/>
      <c r="J244" s="41"/>
      <c r="K244" s="41"/>
      <c r="L244" s="45"/>
      <c r="M244" s="221"/>
      <c r="N244" s="222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143</v>
      </c>
      <c r="AU244" s="18" t="s">
        <v>82</v>
      </c>
    </row>
    <row r="245" s="13" customFormat="1">
      <c r="A245" s="13"/>
      <c r="B245" s="223"/>
      <c r="C245" s="224"/>
      <c r="D245" s="225" t="s">
        <v>145</v>
      </c>
      <c r="E245" s="226" t="s">
        <v>19</v>
      </c>
      <c r="F245" s="227" t="s">
        <v>326</v>
      </c>
      <c r="G245" s="224"/>
      <c r="H245" s="228">
        <v>54</v>
      </c>
      <c r="I245" s="229"/>
      <c r="J245" s="224"/>
      <c r="K245" s="224"/>
      <c r="L245" s="230"/>
      <c r="M245" s="231"/>
      <c r="N245" s="232"/>
      <c r="O245" s="232"/>
      <c r="P245" s="232"/>
      <c r="Q245" s="232"/>
      <c r="R245" s="232"/>
      <c r="S245" s="232"/>
      <c r="T245" s="23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4" t="s">
        <v>145</v>
      </c>
      <c r="AU245" s="234" t="s">
        <v>82</v>
      </c>
      <c r="AV245" s="13" t="s">
        <v>82</v>
      </c>
      <c r="AW245" s="13" t="s">
        <v>33</v>
      </c>
      <c r="AX245" s="13" t="s">
        <v>72</v>
      </c>
      <c r="AY245" s="234" t="s">
        <v>133</v>
      </c>
    </row>
    <row r="246" s="13" customFormat="1">
      <c r="A246" s="13"/>
      <c r="B246" s="223"/>
      <c r="C246" s="224"/>
      <c r="D246" s="225" t="s">
        <v>145</v>
      </c>
      <c r="E246" s="226" t="s">
        <v>19</v>
      </c>
      <c r="F246" s="227" t="s">
        <v>327</v>
      </c>
      <c r="G246" s="224"/>
      <c r="H246" s="228">
        <v>2.3999999999999999</v>
      </c>
      <c r="I246" s="229"/>
      <c r="J246" s="224"/>
      <c r="K246" s="224"/>
      <c r="L246" s="230"/>
      <c r="M246" s="231"/>
      <c r="N246" s="232"/>
      <c r="O246" s="232"/>
      <c r="P246" s="232"/>
      <c r="Q246" s="232"/>
      <c r="R246" s="232"/>
      <c r="S246" s="232"/>
      <c r="T246" s="23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4" t="s">
        <v>145</v>
      </c>
      <c r="AU246" s="234" t="s">
        <v>82</v>
      </c>
      <c r="AV246" s="13" t="s">
        <v>82</v>
      </c>
      <c r="AW246" s="13" t="s">
        <v>33</v>
      </c>
      <c r="AX246" s="13" t="s">
        <v>72</v>
      </c>
      <c r="AY246" s="234" t="s">
        <v>133</v>
      </c>
    </row>
    <row r="247" s="14" customFormat="1">
      <c r="A247" s="14"/>
      <c r="B247" s="235"/>
      <c r="C247" s="236"/>
      <c r="D247" s="225" t="s">
        <v>145</v>
      </c>
      <c r="E247" s="237" t="s">
        <v>19</v>
      </c>
      <c r="F247" s="238" t="s">
        <v>150</v>
      </c>
      <c r="G247" s="236"/>
      <c r="H247" s="239">
        <v>56.399999999999999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5" t="s">
        <v>145</v>
      </c>
      <c r="AU247" s="245" t="s">
        <v>82</v>
      </c>
      <c r="AV247" s="14" t="s">
        <v>141</v>
      </c>
      <c r="AW247" s="14" t="s">
        <v>33</v>
      </c>
      <c r="AX247" s="14" t="s">
        <v>80</v>
      </c>
      <c r="AY247" s="245" t="s">
        <v>133</v>
      </c>
    </row>
    <row r="248" s="2" customFormat="1" ht="24.15" customHeight="1">
      <c r="A248" s="39"/>
      <c r="B248" s="40"/>
      <c r="C248" s="205" t="s">
        <v>328</v>
      </c>
      <c r="D248" s="205" t="s">
        <v>136</v>
      </c>
      <c r="E248" s="206" t="s">
        <v>329</v>
      </c>
      <c r="F248" s="207" t="s">
        <v>330</v>
      </c>
      <c r="G248" s="208" t="s">
        <v>139</v>
      </c>
      <c r="H248" s="209">
        <v>16.800000000000001</v>
      </c>
      <c r="I248" s="210"/>
      <c r="J248" s="211">
        <f>ROUND(I248*H248,2)</f>
        <v>0</v>
      </c>
      <c r="K248" s="207" t="s">
        <v>140</v>
      </c>
      <c r="L248" s="45"/>
      <c r="M248" s="212" t="s">
        <v>19</v>
      </c>
      <c r="N248" s="213" t="s">
        <v>43</v>
      </c>
      <c r="O248" s="85"/>
      <c r="P248" s="214">
        <f>O248*H248</f>
        <v>0</v>
      </c>
      <c r="Q248" s="214">
        <v>0.010800000000000001</v>
      </c>
      <c r="R248" s="214">
        <f>Q248*H248</f>
        <v>0.18144000000000002</v>
      </c>
      <c r="S248" s="214">
        <v>0</v>
      </c>
      <c r="T248" s="215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6" t="s">
        <v>153</v>
      </c>
      <c r="AT248" s="216" t="s">
        <v>136</v>
      </c>
      <c r="AU248" s="216" t="s">
        <v>82</v>
      </c>
      <c r="AY248" s="18" t="s">
        <v>133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8" t="s">
        <v>80</v>
      </c>
      <c r="BK248" s="217">
        <f>ROUND(I248*H248,2)</f>
        <v>0</v>
      </c>
      <c r="BL248" s="18" t="s">
        <v>153</v>
      </c>
      <c r="BM248" s="216" t="s">
        <v>331</v>
      </c>
    </row>
    <row r="249" s="2" customFormat="1">
      <c r="A249" s="39"/>
      <c r="B249" s="40"/>
      <c r="C249" s="41"/>
      <c r="D249" s="218" t="s">
        <v>143</v>
      </c>
      <c r="E249" s="41"/>
      <c r="F249" s="219" t="s">
        <v>332</v>
      </c>
      <c r="G249" s="41"/>
      <c r="H249" s="41"/>
      <c r="I249" s="220"/>
      <c r="J249" s="41"/>
      <c r="K249" s="41"/>
      <c r="L249" s="45"/>
      <c r="M249" s="221"/>
      <c r="N249" s="222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143</v>
      </c>
      <c r="AU249" s="18" t="s">
        <v>82</v>
      </c>
    </row>
    <row r="250" s="13" customFormat="1">
      <c r="A250" s="13"/>
      <c r="B250" s="223"/>
      <c r="C250" s="224"/>
      <c r="D250" s="225" t="s">
        <v>145</v>
      </c>
      <c r="E250" s="226" t="s">
        <v>19</v>
      </c>
      <c r="F250" s="227" t="s">
        <v>333</v>
      </c>
      <c r="G250" s="224"/>
      <c r="H250" s="228">
        <v>2.5499999999999998</v>
      </c>
      <c r="I250" s="229"/>
      <c r="J250" s="224"/>
      <c r="K250" s="224"/>
      <c r="L250" s="230"/>
      <c r="M250" s="231"/>
      <c r="N250" s="232"/>
      <c r="O250" s="232"/>
      <c r="P250" s="232"/>
      <c r="Q250" s="232"/>
      <c r="R250" s="232"/>
      <c r="S250" s="232"/>
      <c r="T250" s="23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4" t="s">
        <v>145</v>
      </c>
      <c r="AU250" s="234" t="s">
        <v>82</v>
      </c>
      <c r="AV250" s="13" t="s">
        <v>82</v>
      </c>
      <c r="AW250" s="13" t="s">
        <v>33</v>
      </c>
      <c r="AX250" s="13" t="s">
        <v>72</v>
      </c>
      <c r="AY250" s="234" t="s">
        <v>133</v>
      </c>
    </row>
    <row r="251" s="13" customFormat="1">
      <c r="A251" s="13"/>
      <c r="B251" s="223"/>
      <c r="C251" s="224"/>
      <c r="D251" s="225" t="s">
        <v>145</v>
      </c>
      <c r="E251" s="226" t="s">
        <v>19</v>
      </c>
      <c r="F251" s="227" t="s">
        <v>334</v>
      </c>
      <c r="G251" s="224"/>
      <c r="H251" s="228">
        <v>14.25</v>
      </c>
      <c r="I251" s="229"/>
      <c r="J251" s="224"/>
      <c r="K251" s="224"/>
      <c r="L251" s="230"/>
      <c r="M251" s="231"/>
      <c r="N251" s="232"/>
      <c r="O251" s="232"/>
      <c r="P251" s="232"/>
      <c r="Q251" s="232"/>
      <c r="R251" s="232"/>
      <c r="S251" s="232"/>
      <c r="T251" s="23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4" t="s">
        <v>145</v>
      </c>
      <c r="AU251" s="234" t="s">
        <v>82</v>
      </c>
      <c r="AV251" s="13" t="s">
        <v>82</v>
      </c>
      <c r="AW251" s="13" t="s">
        <v>33</v>
      </c>
      <c r="AX251" s="13" t="s">
        <v>72</v>
      </c>
      <c r="AY251" s="234" t="s">
        <v>133</v>
      </c>
    </row>
    <row r="252" s="14" customFormat="1">
      <c r="A252" s="14"/>
      <c r="B252" s="235"/>
      <c r="C252" s="236"/>
      <c r="D252" s="225" t="s">
        <v>145</v>
      </c>
      <c r="E252" s="237" t="s">
        <v>19</v>
      </c>
      <c r="F252" s="238" t="s">
        <v>150</v>
      </c>
      <c r="G252" s="236"/>
      <c r="H252" s="239">
        <v>16.800000000000001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5" t="s">
        <v>145</v>
      </c>
      <c r="AU252" s="245" t="s">
        <v>82</v>
      </c>
      <c r="AV252" s="14" t="s">
        <v>141</v>
      </c>
      <c r="AW252" s="14" t="s">
        <v>33</v>
      </c>
      <c r="AX252" s="14" t="s">
        <v>80</v>
      </c>
      <c r="AY252" s="245" t="s">
        <v>133</v>
      </c>
    </row>
    <row r="253" s="2" customFormat="1" ht="16.5" customHeight="1">
      <c r="A253" s="39"/>
      <c r="B253" s="40"/>
      <c r="C253" s="205" t="s">
        <v>335</v>
      </c>
      <c r="D253" s="205" t="s">
        <v>136</v>
      </c>
      <c r="E253" s="206" t="s">
        <v>336</v>
      </c>
      <c r="F253" s="207" t="s">
        <v>337</v>
      </c>
      <c r="G253" s="208" t="s">
        <v>139</v>
      </c>
      <c r="H253" s="209">
        <v>16.059999999999999</v>
      </c>
      <c r="I253" s="210"/>
      <c r="J253" s="211">
        <f>ROUND(I253*H253,2)</f>
        <v>0</v>
      </c>
      <c r="K253" s="207" t="s">
        <v>19</v>
      </c>
      <c r="L253" s="45"/>
      <c r="M253" s="212" t="s">
        <v>19</v>
      </c>
      <c r="N253" s="213" t="s">
        <v>43</v>
      </c>
      <c r="O253" s="85"/>
      <c r="P253" s="214">
        <f>O253*H253</f>
        <v>0</v>
      </c>
      <c r="Q253" s="214">
        <v>2.0000000000000002E-05</v>
      </c>
      <c r="R253" s="214">
        <f>Q253*H253</f>
        <v>0.0003212</v>
      </c>
      <c r="S253" s="214">
        <v>0</v>
      </c>
      <c r="T253" s="215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6" t="s">
        <v>153</v>
      </c>
      <c r="AT253" s="216" t="s">
        <v>136</v>
      </c>
      <c r="AU253" s="216" t="s">
        <v>82</v>
      </c>
      <c r="AY253" s="18" t="s">
        <v>133</v>
      </c>
      <c r="BE253" s="217">
        <f>IF(N253="základní",J253,0)</f>
        <v>0</v>
      </c>
      <c r="BF253" s="217">
        <f>IF(N253="snížená",J253,0)</f>
        <v>0</v>
      </c>
      <c r="BG253" s="217">
        <f>IF(N253="zákl. přenesená",J253,0)</f>
        <v>0</v>
      </c>
      <c r="BH253" s="217">
        <f>IF(N253="sníž. přenesená",J253,0)</f>
        <v>0</v>
      </c>
      <c r="BI253" s="217">
        <f>IF(N253="nulová",J253,0)</f>
        <v>0</v>
      </c>
      <c r="BJ253" s="18" t="s">
        <v>80</v>
      </c>
      <c r="BK253" s="217">
        <f>ROUND(I253*H253,2)</f>
        <v>0</v>
      </c>
      <c r="BL253" s="18" t="s">
        <v>153</v>
      </c>
      <c r="BM253" s="216" t="s">
        <v>338</v>
      </c>
    </row>
    <row r="254" s="13" customFormat="1">
      <c r="A254" s="13"/>
      <c r="B254" s="223"/>
      <c r="C254" s="224"/>
      <c r="D254" s="225" t="s">
        <v>145</v>
      </c>
      <c r="E254" s="226" t="s">
        <v>19</v>
      </c>
      <c r="F254" s="227" t="s">
        <v>199</v>
      </c>
      <c r="G254" s="224"/>
      <c r="H254" s="228">
        <v>15.34</v>
      </c>
      <c r="I254" s="229"/>
      <c r="J254" s="224"/>
      <c r="K254" s="224"/>
      <c r="L254" s="230"/>
      <c r="M254" s="231"/>
      <c r="N254" s="232"/>
      <c r="O254" s="232"/>
      <c r="P254" s="232"/>
      <c r="Q254" s="232"/>
      <c r="R254" s="232"/>
      <c r="S254" s="232"/>
      <c r="T254" s="23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4" t="s">
        <v>145</v>
      </c>
      <c r="AU254" s="234" t="s">
        <v>82</v>
      </c>
      <c r="AV254" s="13" t="s">
        <v>82</v>
      </c>
      <c r="AW254" s="13" t="s">
        <v>33</v>
      </c>
      <c r="AX254" s="13" t="s">
        <v>72</v>
      </c>
      <c r="AY254" s="234" t="s">
        <v>133</v>
      </c>
    </row>
    <row r="255" s="13" customFormat="1">
      <c r="A255" s="13"/>
      <c r="B255" s="223"/>
      <c r="C255" s="224"/>
      <c r="D255" s="225" t="s">
        <v>145</v>
      </c>
      <c r="E255" s="226" t="s">
        <v>19</v>
      </c>
      <c r="F255" s="227" t="s">
        <v>200</v>
      </c>
      <c r="G255" s="224"/>
      <c r="H255" s="228">
        <v>0.71999999999999997</v>
      </c>
      <c r="I255" s="229"/>
      <c r="J255" s="224"/>
      <c r="K255" s="224"/>
      <c r="L255" s="230"/>
      <c r="M255" s="231"/>
      <c r="N255" s="232"/>
      <c r="O255" s="232"/>
      <c r="P255" s="232"/>
      <c r="Q255" s="232"/>
      <c r="R255" s="232"/>
      <c r="S255" s="232"/>
      <c r="T255" s="23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4" t="s">
        <v>145</v>
      </c>
      <c r="AU255" s="234" t="s">
        <v>82</v>
      </c>
      <c r="AV255" s="13" t="s">
        <v>82</v>
      </c>
      <c r="AW255" s="13" t="s">
        <v>33</v>
      </c>
      <c r="AX255" s="13" t="s">
        <v>72</v>
      </c>
      <c r="AY255" s="234" t="s">
        <v>133</v>
      </c>
    </row>
    <row r="256" s="14" customFormat="1">
      <c r="A256" s="14"/>
      <c r="B256" s="235"/>
      <c r="C256" s="236"/>
      <c r="D256" s="225" t="s">
        <v>145</v>
      </c>
      <c r="E256" s="237" t="s">
        <v>19</v>
      </c>
      <c r="F256" s="238" t="s">
        <v>150</v>
      </c>
      <c r="G256" s="236"/>
      <c r="H256" s="239">
        <v>16.059999999999999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5" t="s">
        <v>145</v>
      </c>
      <c r="AU256" s="245" t="s">
        <v>82</v>
      </c>
      <c r="AV256" s="14" t="s">
        <v>141</v>
      </c>
      <c r="AW256" s="14" t="s">
        <v>33</v>
      </c>
      <c r="AX256" s="14" t="s">
        <v>80</v>
      </c>
      <c r="AY256" s="245" t="s">
        <v>133</v>
      </c>
    </row>
    <row r="257" s="2" customFormat="1" ht="21.75" customHeight="1">
      <c r="A257" s="39"/>
      <c r="B257" s="40"/>
      <c r="C257" s="205" t="s">
        <v>339</v>
      </c>
      <c r="D257" s="205" t="s">
        <v>136</v>
      </c>
      <c r="E257" s="206" t="s">
        <v>340</v>
      </c>
      <c r="F257" s="207" t="s">
        <v>341</v>
      </c>
      <c r="G257" s="208" t="s">
        <v>139</v>
      </c>
      <c r="H257" s="209">
        <v>279.416</v>
      </c>
      <c r="I257" s="210"/>
      <c r="J257" s="211">
        <f>ROUND(I257*H257,2)</f>
        <v>0</v>
      </c>
      <c r="K257" s="207" t="s">
        <v>140</v>
      </c>
      <c r="L257" s="45"/>
      <c r="M257" s="212" t="s">
        <v>19</v>
      </c>
      <c r="N257" s="213" t="s">
        <v>43</v>
      </c>
      <c r="O257" s="85"/>
      <c r="P257" s="214">
        <f>O257*H257</f>
        <v>0</v>
      </c>
      <c r="Q257" s="214">
        <v>0</v>
      </c>
      <c r="R257" s="214">
        <f>Q257*H257</f>
        <v>0</v>
      </c>
      <c r="S257" s="214">
        <v>0</v>
      </c>
      <c r="T257" s="215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6" t="s">
        <v>153</v>
      </c>
      <c r="AT257" s="216" t="s">
        <v>136</v>
      </c>
      <c r="AU257" s="216" t="s">
        <v>82</v>
      </c>
      <c r="AY257" s="18" t="s">
        <v>133</v>
      </c>
      <c r="BE257" s="217">
        <f>IF(N257="základní",J257,0)</f>
        <v>0</v>
      </c>
      <c r="BF257" s="217">
        <f>IF(N257="snížená",J257,0)</f>
        <v>0</v>
      </c>
      <c r="BG257" s="217">
        <f>IF(N257="zákl. přenesená",J257,0)</f>
        <v>0</v>
      </c>
      <c r="BH257" s="217">
        <f>IF(N257="sníž. přenesená",J257,0)</f>
        <v>0</v>
      </c>
      <c r="BI257" s="217">
        <f>IF(N257="nulová",J257,0)</f>
        <v>0</v>
      </c>
      <c r="BJ257" s="18" t="s">
        <v>80</v>
      </c>
      <c r="BK257" s="217">
        <f>ROUND(I257*H257,2)</f>
        <v>0</v>
      </c>
      <c r="BL257" s="18" t="s">
        <v>153</v>
      </c>
      <c r="BM257" s="216" t="s">
        <v>342</v>
      </c>
    </row>
    <row r="258" s="2" customFormat="1">
      <c r="A258" s="39"/>
      <c r="B258" s="40"/>
      <c r="C258" s="41"/>
      <c r="D258" s="218" t="s">
        <v>143</v>
      </c>
      <c r="E258" s="41"/>
      <c r="F258" s="219" t="s">
        <v>343</v>
      </c>
      <c r="G258" s="41"/>
      <c r="H258" s="41"/>
      <c r="I258" s="220"/>
      <c r="J258" s="41"/>
      <c r="K258" s="41"/>
      <c r="L258" s="45"/>
      <c r="M258" s="221"/>
      <c r="N258" s="222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143</v>
      </c>
      <c r="AU258" s="18" t="s">
        <v>82</v>
      </c>
    </row>
    <row r="259" s="13" customFormat="1">
      <c r="A259" s="13"/>
      <c r="B259" s="223"/>
      <c r="C259" s="224"/>
      <c r="D259" s="225" t="s">
        <v>145</v>
      </c>
      <c r="E259" s="226" t="s">
        <v>19</v>
      </c>
      <c r="F259" s="227" t="s">
        <v>198</v>
      </c>
      <c r="G259" s="224"/>
      <c r="H259" s="228">
        <v>195.55000000000001</v>
      </c>
      <c r="I259" s="229"/>
      <c r="J259" s="224"/>
      <c r="K259" s="224"/>
      <c r="L259" s="230"/>
      <c r="M259" s="231"/>
      <c r="N259" s="232"/>
      <c r="O259" s="232"/>
      <c r="P259" s="232"/>
      <c r="Q259" s="232"/>
      <c r="R259" s="232"/>
      <c r="S259" s="232"/>
      <c r="T259" s="23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4" t="s">
        <v>145</v>
      </c>
      <c r="AU259" s="234" t="s">
        <v>82</v>
      </c>
      <c r="AV259" s="13" t="s">
        <v>82</v>
      </c>
      <c r="AW259" s="13" t="s">
        <v>33</v>
      </c>
      <c r="AX259" s="13" t="s">
        <v>72</v>
      </c>
      <c r="AY259" s="234" t="s">
        <v>133</v>
      </c>
    </row>
    <row r="260" s="13" customFormat="1">
      <c r="A260" s="13"/>
      <c r="B260" s="223"/>
      <c r="C260" s="224"/>
      <c r="D260" s="225" t="s">
        <v>145</v>
      </c>
      <c r="E260" s="226" t="s">
        <v>19</v>
      </c>
      <c r="F260" s="227" t="s">
        <v>199</v>
      </c>
      <c r="G260" s="224"/>
      <c r="H260" s="228">
        <v>15.34</v>
      </c>
      <c r="I260" s="229"/>
      <c r="J260" s="224"/>
      <c r="K260" s="224"/>
      <c r="L260" s="230"/>
      <c r="M260" s="231"/>
      <c r="N260" s="232"/>
      <c r="O260" s="232"/>
      <c r="P260" s="232"/>
      <c r="Q260" s="232"/>
      <c r="R260" s="232"/>
      <c r="S260" s="232"/>
      <c r="T260" s="23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4" t="s">
        <v>145</v>
      </c>
      <c r="AU260" s="234" t="s">
        <v>82</v>
      </c>
      <c r="AV260" s="13" t="s">
        <v>82</v>
      </c>
      <c r="AW260" s="13" t="s">
        <v>33</v>
      </c>
      <c r="AX260" s="13" t="s">
        <v>72</v>
      </c>
      <c r="AY260" s="234" t="s">
        <v>133</v>
      </c>
    </row>
    <row r="261" s="13" customFormat="1">
      <c r="A261" s="13"/>
      <c r="B261" s="223"/>
      <c r="C261" s="224"/>
      <c r="D261" s="225" t="s">
        <v>145</v>
      </c>
      <c r="E261" s="226" t="s">
        <v>19</v>
      </c>
      <c r="F261" s="227" t="s">
        <v>200</v>
      </c>
      <c r="G261" s="224"/>
      <c r="H261" s="228">
        <v>0.71999999999999997</v>
      </c>
      <c r="I261" s="229"/>
      <c r="J261" s="224"/>
      <c r="K261" s="224"/>
      <c r="L261" s="230"/>
      <c r="M261" s="231"/>
      <c r="N261" s="232"/>
      <c r="O261" s="232"/>
      <c r="P261" s="232"/>
      <c r="Q261" s="232"/>
      <c r="R261" s="232"/>
      <c r="S261" s="232"/>
      <c r="T261" s="23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4" t="s">
        <v>145</v>
      </c>
      <c r="AU261" s="234" t="s">
        <v>82</v>
      </c>
      <c r="AV261" s="13" t="s">
        <v>82</v>
      </c>
      <c r="AW261" s="13" t="s">
        <v>33</v>
      </c>
      <c r="AX261" s="13" t="s">
        <v>72</v>
      </c>
      <c r="AY261" s="234" t="s">
        <v>133</v>
      </c>
    </row>
    <row r="262" s="13" customFormat="1">
      <c r="A262" s="13"/>
      <c r="B262" s="223"/>
      <c r="C262" s="224"/>
      <c r="D262" s="225" t="s">
        <v>145</v>
      </c>
      <c r="E262" s="226" t="s">
        <v>19</v>
      </c>
      <c r="F262" s="227" t="s">
        <v>263</v>
      </c>
      <c r="G262" s="224"/>
      <c r="H262" s="228">
        <v>54.5</v>
      </c>
      <c r="I262" s="229"/>
      <c r="J262" s="224"/>
      <c r="K262" s="224"/>
      <c r="L262" s="230"/>
      <c r="M262" s="231"/>
      <c r="N262" s="232"/>
      <c r="O262" s="232"/>
      <c r="P262" s="232"/>
      <c r="Q262" s="232"/>
      <c r="R262" s="232"/>
      <c r="S262" s="232"/>
      <c r="T262" s="23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4" t="s">
        <v>145</v>
      </c>
      <c r="AU262" s="234" t="s">
        <v>82</v>
      </c>
      <c r="AV262" s="13" t="s">
        <v>82</v>
      </c>
      <c r="AW262" s="13" t="s">
        <v>33</v>
      </c>
      <c r="AX262" s="13" t="s">
        <v>72</v>
      </c>
      <c r="AY262" s="234" t="s">
        <v>133</v>
      </c>
    </row>
    <row r="263" s="14" customFormat="1">
      <c r="A263" s="14"/>
      <c r="B263" s="235"/>
      <c r="C263" s="236"/>
      <c r="D263" s="225" t="s">
        <v>145</v>
      </c>
      <c r="E263" s="237" t="s">
        <v>19</v>
      </c>
      <c r="F263" s="238" t="s">
        <v>150</v>
      </c>
      <c r="G263" s="236"/>
      <c r="H263" s="239">
        <v>266.11000000000001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5" t="s">
        <v>145</v>
      </c>
      <c r="AU263" s="245" t="s">
        <v>82</v>
      </c>
      <c r="AV263" s="14" t="s">
        <v>141</v>
      </c>
      <c r="AW263" s="14" t="s">
        <v>33</v>
      </c>
      <c r="AX263" s="14" t="s">
        <v>80</v>
      </c>
      <c r="AY263" s="245" t="s">
        <v>133</v>
      </c>
    </row>
    <row r="264" s="13" customFormat="1">
      <c r="A264" s="13"/>
      <c r="B264" s="223"/>
      <c r="C264" s="224"/>
      <c r="D264" s="225" t="s">
        <v>145</v>
      </c>
      <c r="E264" s="224"/>
      <c r="F264" s="227" t="s">
        <v>264</v>
      </c>
      <c r="G264" s="224"/>
      <c r="H264" s="228">
        <v>279.416</v>
      </c>
      <c r="I264" s="229"/>
      <c r="J264" s="224"/>
      <c r="K264" s="224"/>
      <c r="L264" s="230"/>
      <c r="M264" s="231"/>
      <c r="N264" s="232"/>
      <c r="O264" s="232"/>
      <c r="P264" s="232"/>
      <c r="Q264" s="232"/>
      <c r="R264" s="232"/>
      <c r="S264" s="232"/>
      <c r="T264" s="23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4" t="s">
        <v>145</v>
      </c>
      <c r="AU264" s="234" t="s">
        <v>82</v>
      </c>
      <c r="AV264" s="13" t="s">
        <v>82</v>
      </c>
      <c r="AW264" s="13" t="s">
        <v>4</v>
      </c>
      <c r="AX264" s="13" t="s">
        <v>80</v>
      </c>
      <c r="AY264" s="234" t="s">
        <v>133</v>
      </c>
    </row>
    <row r="265" s="2" customFormat="1" ht="16.5" customHeight="1">
      <c r="A265" s="39"/>
      <c r="B265" s="40"/>
      <c r="C265" s="257" t="s">
        <v>269</v>
      </c>
      <c r="D265" s="257" t="s">
        <v>266</v>
      </c>
      <c r="E265" s="258" t="s">
        <v>344</v>
      </c>
      <c r="F265" s="259" t="s">
        <v>345</v>
      </c>
      <c r="G265" s="260" t="s">
        <v>139</v>
      </c>
      <c r="H265" s="261">
        <v>322.726</v>
      </c>
      <c r="I265" s="262"/>
      <c r="J265" s="263">
        <f>ROUND(I265*H265,2)</f>
        <v>0</v>
      </c>
      <c r="K265" s="259" t="s">
        <v>140</v>
      </c>
      <c r="L265" s="264"/>
      <c r="M265" s="265" t="s">
        <v>19</v>
      </c>
      <c r="N265" s="266" t="s">
        <v>43</v>
      </c>
      <c r="O265" s="85"/>
      <c r="P265" s="214">
        <f>O265*H265</f>
        <v>0</v>
      </c>
      <c r="Q265" s="214">
        <v>0.00050000000000000001</v>
      </c>
      <c r="R265" s="214">
        <f>Q265*H265</f>
        <v>0.16136300000000001</v>
      </c>
      <c r="S265" s="214">
        <v>0</v>
      </c>
      <c r="T265" s="215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16" t="s">
        <v>269</v>
      </c>
      <c r="AT265" s="216" t="s">
        <v>266</v>
      </c>
      <c r="AU265" s="216" t="s">
        <v>82</v>
      </c>
      <c r="AY265" s="18" t="s">
        <v>133</v>
      </c>
      <c r="BE265" s="217">
        <f>IF(N265="základní",J265,0)</f>
        <v>0</v>
      </c>
      <c r="BF265" s="217">
        <f>IF(N265="snížená",J265,0)</f>
        <v>0</v>
      </c>
      <c r="BG265" s="217">
        <f>IF(N265="zákl. přenesená",J265,0)</f>
        <v>0</v>
      </c>
      <c r="BH265" s="217">
        <f>IF(N265="sníž. přenesená",J265,0)</f>
        <v>0</v>
      </c>
      <c r="BI265" s="217">
        <f>IF(N265="nulová",J265,0)</f>
        <v>0</v>
      </c>
      <c r="BJ265" s="18" t="s">
        <v>80</v>
      </c>
      <c r="BK265" s="217">
        <f>ROUND(I265*H265,2)</f>
        <v>0</v>
      </c>
      <c r="BL265" s="18" t="s">
        <v>153</v>
      </c>
      <c r="BM265" s="216" t="s">
        <v>346</v>
      </c>
    </row>
    <row r="266" s="13" customFormat="1">
      <c r="A266" s="13"/>
      <c r="B266" s="223"/>
      <c r="C266" s="224"/>
      <c r="D266" s="225" t="s">
        <v>145</v>
      </c>
      <c r="E266" s="224"/>
      <c r="F266" s="227" t="s">
        <v>347</v>
      </c>
      <c r="G266" s="224"/>
      <c r="H266" s="228">
        <v>322.726</v>
      </c>
      <c r="I266" s="229"/>
      <c r="J266" s="224"/>
      <c r="K266" s="224"/>
      <c r="L266" s="230"/>
      <c r="M266" s="231"/>
      <c r="N266" s="232"/>
      <c r="O266" s="232"/>
      <c r="P266" s="232"/>
      <c r="Q266" s="232"/>
      <c r="R266" s="232"/>
      <c r="S266" s="232"/>
      <c r="T266" s="23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4" t="s">
        <v>145</v>
      </c>
      <c r="AU266" s="234" t="s">
        <v>82</v>
      </c>
      <c r="AV266" s="13" t="s">
        <v>82</v>
      </c>
      <c r="AW266" s="13" t="s">
        <v>4</v>
      </c>
      <c r="AX266" s="13" t="s">
        <v>80</v>
      </c>
      <c r="AY266" s="234" t="s">
        <v>133</v>
      </c>
    </row>
    <row r="267" s="2" customFormat="1" ht="24.15" customHeight="1">
      <c r="A267" s="39"/>
      <c r="B267" s="40"/>
      <c r="C267" s="205" t="s">
        <v>348</v>
      </c>
      <c r="D267" s="205" t="s">
        <v>136</v>
      </c>
      <c r="E267" s="206" t="s">
        <v>349</v>
      </c>
      <c r="F267" s="207" t="s">
        <v>350</v>
      </c>
      <c r="G267" s="208" t="s">
        <v>218</v>
      </c>
      <c r="H267" s="209">
        <v>1.4810000000000001</v>
      </c>
      <c r="I267" s="210"/>
      <c r="J267" s="211">
        <f>ROUND(I267*H267,2)</f>
        <v>0</v>
      </c>
      <c r="K267" s="207" t="s">
        <v>140</v>
      </c>
      <c r="L267" s="45"/>
      <c r="M267" s="212" t="s">
        <v>19</v>
      </c>
      <c r="N267" s="213" t="s">
        <v>43</v>
      </c>
      <c r="O267" s="85"/>
      <c r="P267" s="214">
        <f>O267*H267</f>
        <v>0</v>
      </c>
      <c r="Q267" s="214">
        <v>0</v>
      </c>
      <c r="R267" s="214">
        <f>Q267*H267</f>
        <v>0</v>
      </c>
      <c r="S267" s="214">
        <v>0</v>
      </c>
      <c r="T267" s="215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16" t="s">
        <v>153</v>
      </c>
      <c r="AT267" s="216" t="s">
        <v>136</v>
      </c>
      <c r="AU267" s="216" t="s">
        <v>82</v>
      </c>
      <c r="AY267" s="18" t="s">
        <v>133</v>
      </c>
      <c r="BE267" s="217">
        <f>IF(N267="základní",J267,0)</f>
        <v>0</v>
      </c>
      <c r="BF267" s="217">
        <f>IF(N267="snížená",J267,0)</f>
        <v>0</v>
      </c>
      <c r="BG267" s="217">
        <f>IF(N267="zákl. přenesená",J267,0)</f>
        <v>0</v>
      </c>
      <c r="BH267" s="217">
        <f>IF(N267="sníž. přenesená",J267,0)</f>
        <v>0</v>
      </c>
      <c r="BI267" s="217">
        <f>IF(N267="nulová",J267,0)</f>
        <v>0</v>
      </c>
      <c r="BJ267" s="18" t="s">
        <v>80</v>
      </c>
      <c r="BK267" s="217">
        <f>ROUND(I267*H267,2)</f>
        <v>0</v>
      </c>
      <c r="BL267" s="18" t="s">
        <v>153</v>
      </c>
      <c r="BM267" s="216" t="s">
        <v>351</v>
      </c>
    </row>
    <row r="268" s="2" customFormat="1">
      <c r="A268" s="39"/>
      <c r="B268" s="40"/>
      <c r="C268" s="41"/>
      <c r="D268" s="218" t="s">
        <v>143</v>
      </c>
      <c r="E268" s="41"/>
      <c r="F268" s="219" t="s">
        <v>352</v>
      </c>
      <c r="G268" s="41"/>
      <c r="H268" s="41"/>
      <c r="I268" s="220"/>
      <c r="J268" s="41"/>
      <c r="K268" s="41"/>
      <c r="L268" s="45"/>
      <c r="M268" s="221"/>
      <c r="N268" s="222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143</v>
      </c>
      <c r="AU268" s="18" t="s">
        <v>82</v>
      </c>
    </row>
    <row r="269" s="2" customFormat="1" ht="24.15" customHeight="1">
      <c r="A269" s="39"/>
      <c r="B269" s="40"/>
      <c r="C269" s="205" t="s">
        <v>353</v>
      </c>
      <c r="D269" s="205" t="s">
        <v>136</v>
      </c>
      <c r="E269" s="206" t="s">
        <v>354</v>
      </c>
      <c r="F269" s="207" t="s">
        <v>355</v>
      </c>
      <c r="G269" s="208" t="s">
        <v>218</v>
      </c>
      <c r="H269" s="209">
        <v>1.4810000000000001</v>
      </c>
      <c r="I269" s="210"/>
      <c r="J269" s="211">
        <f>ROUND(I269*H269,2)</f>
        <v>0</v>
      </c>
      <c r="K269" s="207" t="s">
        <v>140</v>
      </c>
      <c r="L269" s="45"/>
      <c r="M269" s="212" t="s">
        <v>19</v>
      </c>
      <c r="N269" s="213" t="s">
        <v>43</v>
      </c>
      <c r="O269" s="85"/>
      <c r="P269" s="214">
        <f>O269*H269</f>
        <v>0</v>
      </c>
      <c r="Q269" s="214">
        <v>0</v>
      </c>
      <c r="R269" s="214">
        <f>Q269*H269</f>
        <v>0</v>
      </c>
      <c r="S269" s="214">
        <v>0</v>
      </c>
      <c r="T269" s="215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16" t="s">
        <v>153</v>
      </c>
      <c r="AT269" s="216" t="s">
        <v>136</v>
      </c>
      <c r="AU269" s="216" t="s">
        <v>82</v>
      </c>
      <c r="AY269" s="18" t="s">
        <v>133</v>
      </c>
      <c r="BE269" s="217">
        <f>IF(N269="základní",J269,0)</f>
        <v>0</v>
      </c>
      <c r="BF269" s="217">
        <f>IF(N269="snížená",J269,0)</f>
        <v>0</v>
      </c>
      <c r="BG269" s="217">
        <f>IF(N269="zákl. přenesená",J269,0)</f>
        <v>0</v>
      </c>
      <c r="BH269" s="217">
        <f>IF(N269="sníž. přenesená",J269,0)</f>
        <v>0</v>
      </c>
      <c r="BI269" s="217">
        <f>IF(N269="nulová",J269,0)</f>
        <v>0</v>
      </c>
      <c r="BJ269" s="18" t="s">
        <v>80</v>
      </c>
      <c r="BK269" s="217">
        <f>ROUND(I269*H269,2)</f>
        <v>0</v>
      </c>
      <c r="BL269" s="18" t="s">
        <v>153</v>
      </c>
      <c r="BM269" s="216" t="s">
        <v>356</v>
      </c>
    </row>
    <row r="270" s="2" customFormat="1">
      <c r="A270" s="39"/>
      <c r="B270" s="40"/>
      <c r="C270" s="41"/>
      <c r="D270" s="218" t="s">
        <v>143</v>
      </c>
      <c r="E270" s="41"/>
      <c r="F270" s="219" t="s">
        <v>357</v>
      </c>
      <c r="G270" s="41"/>
      <c r="H270" s="41"/>
      <c r="I270" s="220"/>
      <c r="J270" s="41"/>
      <c r="K270" s="41"/>
      <c r="L270" s="45"/>
      <c r="M270" s="221"/>
      <c r="N270" s="222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143</v>
      </c>
      <c r="AU270" s="18" t="s">
        <v>82</v>
      </c>
    </row>
    <row r="271" s="12" customFormat="1" ht="22.8" customHeight="1">
      <c r="A271" s="12"/>
      <c r="B271" s="189"/>
      <c r="C271" s="190"/>
      <c r="D271" s="191" t="s">
        <v>71</v>
      </c>
      <c r="E271" s="203" t="s">
        <v>358</v>
      </c>
      <c r="F271" s="203" t="s">
        <v>359</v>
      </c>
      <c r="G271" s="190"/>
      <c r="H271" s="190"/>
      <c r="I271" s="193"/>
      <c r="J271" s="204">
        <f>BK271</f>
        <v>0</v>
      </c>
      <c r="K271" s="190"/>
      <c r="L271" s="195"/>
      <c r="M271" s="196"/>
      <c r="N271" s="197"/>
      <c r="O271" s="197"/>
      <c r="P271" s="198">
        <f>SUM(P272:P274)</f>
        <v>0</v>
      </c>
      <c r="Q271" s="197"/>
      <c r="R271" s="198">
        <f>SUM(R272:R274)</f>
        <v>0.011299999999999999</v>
      </c>
      <c r="S271" s="197"/>
      <c r="T271" s="199">
        <f>SUM(T272:T274)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0" t="s">
        <v>82</v>
      </c>
      <c r="AT271" s="201" t="s">
        <v>71</v>
      </c>
      <c r="AU271" s="201" t="s">
        <v>80</v>
      </c>
      <c r="AY271" s="200" t="s">
        <v>133</v>
      </c>
      <c r="BK271" s="202">
        <f>SUM(BK272:BK274)</f>
        <v>0</v>
      </c>
    </row>
    <row r="272" s="2" customFormat="1" ht="24.15" customHeight="1">
      <c r="A272" s="39"/>
      <c r="B272" s="40"/>
      <c r="C272" s="205" t="s">
        <v>360</v>
      </c>
      <c r="D272" s="205" t="s">
        <v>136</v>
      </c>
      <c r="E272" s="206" t="s">
        <v>361</v>
      </c>
      <c r="F272" s="207" t="s">
        <v>362</v>
      </c>
      <c r="G272" s="208" t="s">
        <v>275</v>
      </c>
      <c r="H272" s="209">
        <v>5</v>
      </c>
      <c r="I272" s="210"/>
      <c r="J272" s="211">
        <f>ROUND(I272*H272,2)</f>
        <v>0</v>
      </c>
      <c r="K272" s="207" t="s">
        <v>140</v>
      </c>
      <c r="L272" s="45"/>
      <c r="M272" s="212" t="s">
        <v>19</v>
      </c>
      <c r="N272" s="213" t="s">
        <v>43</v>
      </c>
      <c r="O272" s="85"/>
      <c r="P272" s="214">
        <f>O272*H272</f>
        <v>0</v>
      </c>
      <c r="Q272" s="214">
        <v>0</v>
      </c>
      <c r="R272" s="214">
        <f>Q272*H272</f>
        <v>0</v>
      </c>
      <c r="S272" s="214">
        <v>0</v>
      </c>
      <c r="T272" s="215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6" t="s">
        <v>153</v>
      </c>
      <c r="AT272" s="216" t="s">
        <v>136</v>
      </c>
      <c r="AU272" s="216" t="s">
        <v>82</v>
      </c>
      <c r="AY272" s="18" t="s">
        <v>133</v>
      </c>
      <c r="BE272" s="217">
        <f>IF(N272="základní",J272,0)</f>
        <v>0</v>
      </c>
      <c r="BF272" s="217">
        <f>IF(N272="snížená",J272,0)</f>
        <v>0</v>
      </c>
      <c r="BG272" s="217">
        <f>IF(N272="zákl. přenesená",J272,0)</f>
        <v>0</v>
      </c>
      <c r="BH272" s="217">
        <f>IF(N272="sníž. přenesená",J272,0)</f>
        <v>0</v>
      </c>
      <c r="BI272" s="217">
        <f>IF(N272="nulová",J272,0)</f>
        <v>0</v>
      </c>
      <c r="BJ272" s="18" t="s">
        <v>80</v>
      </c>
      <c r="BK272" s="217">
        <f>ROUND(I272*H272,2)</f>
        <v>0</v>
      </c>
      <c r="BL272" s="18" t="s">
        <v>153</v>
      </c>
      <c r="BM272" s="216" t="s">
        <v>363</v>
      </c>
    </row>
    <row r="273" s="2" customFormat="1">
      <c r="A273" s="39"/>
      <c r="B273" s="40"/>
      <c r="C273" s="41"/>
      <c r="D273" s="218" t="s">
        <v>143</v>
      </c>
      <c r="E273" s="41"/>
      <c r="F273" s="219" t="s">
        <v>364</v>
      </c>
      <c r="G273" s="41"/>
      <c r="H273" s="41"/>
      <c r="I273" s="220"/>
      <c r="J273" s="41"/>
      <c r="K273" s="41"/>
      <c r="L273" s="45"/>
      <c r="M273" s="221"/>
      <c r="N273" s="222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143</v>
      </c>
      <c r="AU273" s="18" t="s">
        <v>82</v>
      </c>
    </row>
    <row r="274" s="2" customFormat="1" ht="16.5" customHeight="1">
      <c r="A274" s="39"/>
      <c r="B274" s="40"/>
      <c r="C274" s="257" t="s">
        <v>365</v>
      </c>
      <c r="D274" s="257" t="s">
        <v>266</v>
      </c>
      <c r="E274" s="258" t="s">
        <v>366</v>
      </c>
      <c r="F274" s="259" t="s">
        <v>367</v>
      </c>
      <c r="G274" s="260" t="s">
        <v>275</v>
      </c>
      <c r="H274" s="261">
        <v>5</v>
      </c>
      <c r="I274" s="262"/>
      <c r="J274" s="263">
        <f>ROUND(I274*H274,2)</f>
        <v>0</v>
      </c>
      <c r="K274" s="259" t="s">
        <v>140</v>
      </c>
      <c r="L274" s="264"/>
      <c r="M274" s="265" t="s">
        <v>19</v>
      </c>
      <c r="N274" s="266" t="s">
        <v>43</v>
      </c>
      <c r="O274" s="85"/>
      <c r="P274" s="214">
        <f>O274*H274</f>
        <v>0</v>
      </c>
      <c r="Q274" s="214">
        <v>0.0022599999999999999</v>
      </c>
      <c r="R274" s="214">
        <f>Q274*H274</f>
        <v>0.011299999999999999</v>
      </c>
      <c r="S274" s="214">
        <v>0</v>
      </c>
      <c r="T274" s="215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6" t="s">
        <v>269</v>
      </c>
      <c r="AT274" s="216" t="s">
        <v>266</v>
      </c>
      <c r="AU274" s="216" t="s">
        <v>82</v>
      </c>
      <c r="AY274" s="18" t="s">
        <v>133</v>
      </c>
      <c r="BE274" s="217">
        <f>IF(N274="základní",J274,0)</f>
        <v>0</v>
      </c>
      <c r="BF274" s="217">
        <f>IF(N274="snížená",J274,0)</f>
        <v>0</v>
      </c>
      <c r="BG274" s="217">
        <f>IF(N274="zákl. přenesená",J274,0)</f>
        <v>0</v>
      </c>
      <c r="BH274" s="217">
        <f>IF(N274="sníž. přenesená",J274,0)</f>
        <v>0</v>
      </c>
      <c r="BI274" s="217">
        <f>IF(N274="nulová",J274,0)</f>
        <v>0</v>
      </c>
      <c r="BJ274" s="18" t="s">
        <v>80</v>
      </c>
      <c r="BK274" s="217">
        <f>ROUND(I274*H274,2)</f>
        <v>0</v>
      </c>
      <c r="BL274" s="18" t="s">
        <v>153</v>
      </c>
      <c r="BM274" s="216" t="s">
        <v>368</v>
      </c>
    </row>
    <row r="275" s="12" customFormat="1" ht="22.8" customHeight="1">
      <c r="A275" s="12"/>
      <c r="B275" s="189"/>
      <c r="C275" s="190"/>
      <c r="D275" s="191" t="s">
        <v>71</v>
      </c>
      <c r="E275" s="203" t="s">
        <v>369</v>
      </c>
      <c r="F275" s="203" t="s">
        <v>370</v>
      </c>
      <c r="G275" s="190"/>
      <c r="H275" s="190"/>
      <c r="I275" s="193"/>
      <c r="J275" s="204">
        <f>BK275</f>
        <v>0</v>
      </c>
      <c r="K275" s="190"/>
      <c r="L275" s="195"/>
      <c r="M275" s="196"/>
      <c r="N275" s="197"/>
      <c r="O275" s="197"/>
      <c r="P275" s="198">
        <f>SUM(P276:P283)</f>
        <v>0</v>
      </c>
      <c r="Q275" s="197"/>
      <c r="R275" s="198">
        <f>SUM(R276:R283)</f>
        <v>0</v>
      </c>
      <c r="S275" s="197"/>
      <c r="T275" s="199">
        <f>SUM(T276:T283)</f>
        <v>0.045540000000000004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0" t="s">
        <v>82</v>
      </c>
      <c r="AT275" s="201" t="s">
        <v>71</v>
      </c>
      <c r="AU275" s="201" t="s">
        <v>80</v>
      </c>
      <c r="AY275" s="200" t="s">
        <v>133</v>
      </c>
      <c r="BK275" s="202">
        <f>SUM(BK276:BK283)</f>
        <v>0</v>
      </c>
    </row>
    <row r="276" s="2" customFormat="1" ht="24.15" customHeight="1">
      <c r="A276" s="39"/>
      <c r="B276" s="40"/>
      <c r="C276" s="205" t="s">
        <v>371</v>
      </c>
      <c r="D276" s="205" t="s">
        <v>136</v>
      </c>
      <c r="E276" s="206" t="s">
        <v>372</v>
      </c>
      <c r="F276" s="207" t="s">
        <v>373</v>
      </c>
      <c r="G276" s="208" t="s">
        <v>179</v>
      </c>
      <c r="H276" s="209">
        <v>91.849999999999994</v>
      </c>
      <c r="I276" s="210"/>
      <c r="J276" s="211">
        <f>ROUND(I276*H276,2)</f>
        <v>0</v>
      </c>
      <c r="K276" s="207" t="s">
        <v>140</v>
      </c>
      <c r="L276" s="45"/>
      <c r="M276" s="212" t="s">
        <v>19</v>
      </c>
      <c r="N276" s="213" t="s">
        <v>43</v>
      </c>
      <c r="O276" s="85"/>
      <c r="P276" s="214">
        <f>O276*H276</f>
        <v>0</v>
      </c>
      <c r="Q276" s="214">
        <v>0</v>
      </c>
      <c r="R276" s="214">
        <f>Q276*H276</f>
        <v>0</v>
      </c>
      <c r="S276" s="214">
        <v>0.00040000000000000002</v>
      </c>
      <c r="T276" s="215">
        <f>S276*H276</f>
        <v>0.036740000000000002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6" t="s">
        <v>153</v>
      </c>
      <c r="AT276" s="216" t="s">
        <v>136</v>
      </c>
      <c r="AU276" s="216" t="s">
        <v>82</v>
      </c>
      <c r="AY276" s="18" t="s">
        <v>133</v>
      </c>
      <c r="BE276" s="217">
        <f>IF(N276="základní",J276,0)</f>
        <v>0</v>
      </c>
      <c r="BF276" s="217">
        <f>IF(N276="snížená",J276,0)</f>
        <v>0</v>
      </c>
      <c r="BG276" s="217">
        <f>IF(N276="zákl. přenesená",J276,0)</f>
        <v>0</v>
      </c>
      <c r="BH276" s="217">
        <f>IF(N276="sníž. přenesená",J276,0)</f>
        <v>0</v>
      </c>
      <c r="BI276" s="217">
        <f>IF(N276="nulová",J276,0)</f>
        <v>0</v>
      </c>
      <c r="BJ276" s="18" t="s">
        <v>80</v>
      </c>
      <c r="BK276" s="217">
        <f>ROUND(I276*H276,2)</f>
        <v>0</v>
      </c>
      <c r="BL276" s="18" t="s">
        <v>153</v>
      </c>
      <c r="BM276" s="216" t="s">
        <v>374</v>
      </c>
    </row>
    <row r="277" s="2" customFormat="1">
      <c r="A277" s="39"/>
      <c r="B277" s="40"/>
      <c r="C277" s="41"/>
      <c r="D277" s="218" t="s">
        <v>143</v>
      </c>
      <c r="E277" s="41"/>
      <c r="F277" s="219" t="s">
        <v>375</v>
      </c>
      <c r="G277" s="41"/>
      <c r="H277" s="41"/>
      <c r="I277" s="220"/>
      <c r="J277" s="41"/>
      <c r="K277" s="41"/>
      <c r="L277" s="45"/>
      <c r="M277" s="221"/>
      <c r="N277" s="222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143</v>
      </c>
      <c r="AU277" s="18" t="s">
        <v>82</v>
      </c>
    </row>
    <row r="278" s="13" customFormat="1">
      <c r="A278" s="13"/>
      <c r="B278" s="223"/>
      <c r="C278" s="224"/>
      <c r="D278" s="225" t="s">
        <v>145</v>
      </c>
      <c r="E278" s="226" t="s">
        <v>19</v>
      </c>
      <c r="F278" s="227" t="s">
        <v>376</v>
      </c>
      <c r="G278" s="224"/>
      <c r="H278" s="228">
        <v>83.5</v>
      </c>
      <c r="I278" s="229"/>
      <c r="J278" s="224"/>
      <c r="K278" s="224"/>
      <c r="L278" s="230"/>
      <c r="M278" s="231"/>
      <c r="N278" s="232"/>
      <c r="O278" s="232"/>
      <c r="P278" s="232"/>
      <c r="Q278" s="232"/>
      <c r="R278" s="232"/>
      <c r="S278" s="232"/>
      <c r="T278" s="23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4" t="s">
        <v>145</v>
      </c>
      <c r="AU278" s="234" t="s">
        <v>82</v>
      </c>
      <c r="AV278" s="13" t="s">
        <v>82</v>
      </c>
      <c r="AW278" s="13" t="s">
        <v>33</v>
      </c>
      <c r="AX278" s="13" t="s">
        <v>80</v>
      </c>
      <c r="AY278" s="234" t="s">
        <v>133</v>
      </c>
    </row>
    <row r="279" s="13" customFormat="1">
      <c r="A279" s="13"/>
      <c r="B279" s="223"/>
      <c r="C279" s="224"/>
      <c r="D279" s="225" t="s">
        <v>145</v>
      </c>
      <c r="E279" s="224"/>
      <c r="F279" s="227" t="s">
        <v>377</v>
      </c>
      <c r="G279" s="224"/>
      <c r="H279" s="228">
        <v>91.849999999999994</v>
      </c>
      <c r="I279" s="229"/>
      <c r="J279" s="224"/>
      <c r="K279" s="224"/>
      <c r="L279" s="230"/>
      <c r="M279" s="231"/>
      <c r="N279" s="232"/>
      <c r="O279" s="232"/>
      <c r="P279" s="232"/>
      <c r="Q279" s="232"/>
      <c r="R279" s="232"/>
      <c r="S279" s="232"/>
      <c r="T279" s="23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4" t="s">
        <v>145</v>
      </c>
      <c r="AU279" s="234" t="s">
        <v>82</v>
      </c>
      <c r="AV279" s="13" t="s">
        <v>82</v>
      </c>
      <c r="AW279" s="13" t="s">
        <v>4</v>
      </c>
      <c r="AX279" s="13" t="s">
        <v>80</v>
      </c>
      <c r="AY279" s="234" t="s">
        <v>133</v>
      </c>
    </row>
    <row r="280" s="2" customFormat="1" ht="24.15" customHeight="1">
      <c r="A280" s="39"/>
      <c r="B280" s="40"/>
      <c r="C280" s="205" t="s">
        <v>378</v>
      </c>
      <c r="D280" s="205" t="s">
        <v>136</v>
      </c>
      <c r="E280" s="206" t="s">
        <v>379</v>
      </c>
      <c r="F280" s="207" t="s">
        <v>380</v>
      </c>
      <c r="G280" s="208" t="s">
        <v>179</v>
      </c>
      <c r="H280" s="209">
        <v>22</v>
      </c>
      <c r="I280" s="210"/>
      <c r="J280" s="211">
        <f>ROUND(I280*H280,2)</f>
        <v>0</v>
      </c>
      <c r="K280" s="207" t="s">
        <v>140</v>
      </c>
      <c r="L280" s="45"/>
      <c r="M280" s="212" t="s">
        <v>19</v>
      </c>
      <c r="N280" s="213" t="s">
        <v>43</v>
      </c>
      <c r="O280" s="85"/>
      <c r="P280" s="214">
        <f>O280*H280</f>
        <v>0</v>
      </c>
      <c r="Q280" s="214">
        <v>0</v>
      </c>
      <c r="R280" s="214">
        <f>Q280*H280</f>
        <v>0</v>
      </c>
      <c r="S280" s="214">
        <v>0.00040000000000000002</v>
      </c>
      <c r="T280" s="215">
        <f>S280*H280</f>
        <v>0.0088000000000000005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6" t="s">
        <v>153</v>
      </c>
      <c r="AT280" s="216" t="s">
        <v>136</v>
      </c>
      <c r="AU280" s="216" t="s">
        <v>82</v>
      </c>
      <c r="AY280" s="18" t="s">
        <v>133</v>
      </c>
      <c r="BE280" s="217">
        <f>IF(N280="základní",J280,0)</f>
        <v>0</v>
      </c>
      <c r="BF280" s="217">
        <f>IF(N280="snížená",J280,0)</f>
        <v>0</v>
      </c>
      <c r="BG280" s="217">
        <f>IF(N280="zákl. přenesená",J280,0)</f>
        <v>0</v>
      </c>
      <c r="BH280" s="217">
        <f>IF(N280="sníž. přenesená",J280,0)</f>
        <v>0</v>
      </c>
      <c r="BI280" s="217">
        <f>IF(N280="nulová",J280,0)</f>
        <v>0</v>
      </c>
      <c r="BJ280" s="18" t="s">
        <v>80</v>
      </c>
      <c r="BK280" s="217">
        <f>ROUND(I280*H280,2)</f>
        <v>0</v>
      </c>
      <c r="BL280" s="18" t="s">
        <v>153</v>
      </c>
      <c r="BM280" s="216" t="s">
        <v>381</v>
      </c>
    </row>
    <row r="281" s="2" customFormat="1">
      <c r="A281" s="39"/>
      <c r="B281" s="40"/>
      <c r="C281" s="41"/>
      <c r="D281" s="218" t="s">
        <v>143</v>
      </c>
      <c r="E281" s="41"/>
      <c r="F281" s="219" t="s">
        <v>382</v>
      </c>
      <c r="G281" s="41"/>
      <c r="H281" s="41"/>
      <c r="I281" s="220"/>
      <c r="J281" s="41"/>
      <c r="K281" s="41"/>
      <c r="L281" s="45"/>
      <c r="M281" s="221"/>
      <c r="N281" s="222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143</v>
      </c>
      <c r="AU281" s="18" t="s">
        <v>82</v>
      </c>
    </row>
    <row r="282" s="13" customFormat="1">
      <c r="A282" s="13"/>
      <c r="B282" s="223"/>
      <c r="C282" s="224"/>
      <c r="D282" s="225" t="s">
        <v>145</v>
      </c>
      <c r="E282" s="226" t="s">
        <v>19</v>
      </c>
      <c r="F282" s="227" t="s">
        <v>383</v>
      </c>
      <c r="G282" s="224"/>
      <c r="H282" s="228">
        <v>20</v>
      </c>
      <c r="I282" s="229"/>
      <c r="J282" s="224"/>
      <c r="K282" s="224"/>
      <c r="L282" s="230"/>
      <c r="M282" s="231"/>
      <c r="N282" s="232"/>
      <c r="O282" s="232"/>
      <c r="P282" s="232"/>
      <c r="Q282" s="232"/>
      <c r="R282" s="232"/>
      <c r="S282" s="232"/>
      <c r="T282" s="23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4" t="s">
        <v>145</v>
      </c>
      <c r="AU282" s="234" t="s">
        <v>82</v>
      </c>
      <c r="AV282" s="13" t="s">
        <v>82</v>
      </c>
      <c r="AW282" s="13" t="s">
        <v>33</v>
      </c>
      <c r="AX282" s="13" t="s">
        <v>80</v>
      </c>
      <c r="AY282" s="234" t="s">
        <v>133</v>
      </c>
    </row>
    <row r="283" s="13" customFormat="1">
      <c r="A283" s="13"/>
      <c r="B283" s="223"/>
      <c r="C283" s="224"/>
      <c r="D283" s="225" t="s">
        <v>145</v>
      </c>
      <c r="E283" s="224"/>
      <c r="F283" s="227" t="s">
        <v>384</v>
      </c>
      <c r="G283" s="224"/>
      <c r="H283" s="228">
        <v>22</v>
      </c>
      <c r="I283" s="229"/>
      <c r="J283" s="224"/>
      <c r="K283" s="224"/>
      <c r="L283" s="230"/>
      <c r="M283" s="231"/>
      <c r="N283" s="232"/>
      <c r="O283" s="232"/>
      <c r="P283" s="232"/>
      <c r="Q283" s="232"/>
      <c r="R283" s="232"/>
      <c r="S283" s="232"/>
      <c r="T283" s="23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4" t="s">
        <v>145</v>
      </c>
      <c r="AU283" s="234" t="s">
        <v>82</v>
      </c>
      <c r="AV283" s="13" t="s">
        <v>82</v>
      </c>
      <c r="AW283" s="13" t="s">
        <v>4</v>
      </c>
      <c r="AX283" s="13" t="s">
        <v>80</v>
      </c>
      <c r="AY283" s="234" t="s">
        <v>133</v>
      </c>
    </row>
    <row r="284" s="12" customFormat="1" ht="22.8" customHeight="1">
      <c r="A284" s="12"/>
      <c r="B284" s="189"/>
      <c r="C284" s="190"/>
      <c r="D284" s="191" t="s">
        <v>71</v>
      </c>
      <c r="E284" s="203" t="s">
        <v>385</v>
      </c>
      <c r="F284" s="203" t="s">
        <v>386</v>
      </c>
      <c r="G284" s="190"/>
      <c r="H284" s="190"/>
      <c r="I284" s="193"/>
      <c r="J284" s="204">
        <f>BK284</f>
        <v>0</v>
      </c>
      <c r="K284" s="190"/>
      <c r="L284" s="195"/>
      <c r="M284" s="196"/>
      <c r="N284" s="197"/>
      <c r="O284" s="197"/>
      <c r="P284" s="198">
        <f>SUM(P285:P287)</f>
        <v>0</v>
      </c>
      <c r="Q284" s="197"/>
      <c r="R284" s="198">
        <f>SUM(R285:R287)</f>
        <v>0</v>
      </c>
      <c r="S284" s="197"/>
      <c r="T284" s="199">
        <f>SUM(T285:T287)</f>
        <v>0.016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00" t="s">
        <v>82</v>
      </c>
      <c r="AT284" s="201" t="s">
        <v>71</v>
      </c>
      <c r="AU284" s="201" t="s">
        <v>80</v>
      </c>
      <c r="AY284" s="200" t="s">
        <v>133</v>
      </c>
      <c r="BK284" s="202">
        <f>SUM(BK285:BK287)</f>
        <v>0</v>
      </c>
    </row>
    <row r="285" s="2" customFormat="1" ht="16.5" customHeight="1">
      <c r="A285" s="39"/>
      <c r="B285" s="40"/>
      <c r="C285" s="205" t="s">
        <v>387</v>
      </c>
      <c r="D285" s="205" t="s">
        <v>136</v>
      </c>
      <c r="E285" s="206" t="s">
        <v>388</v>
      </c>
      <c r="F285" s="207" t="s">
        <v>389</v>
      </c>
      <c r="G285" s="208" t="s">
        <v>275</v>
      </c>
      <c r="H285" s="209">
        <v>1</v>
      </c>
      <c r="I285" s="210"/>
      <c r="J285" s="211">
        <f>ROUND(I285*H285,2)</f>
        <v>0</v>
      </c>
      <c r="K285" s="207" t="s">
        <v>140</v>
      </c>
      <c r="L285" s="45"/>
      <c r="M285" s="212" t="s">
        <v>19</v>
      </c>
      <c r="N285" s="213" t="s">
        <v>43</v>
      </c>
      <c r="O285" s="85"/>
      <c r="P285" s="214">
        <f>O285*H285</f>
        <v>0</v>
      </c>
      <c r="Q285" s="214">
        <v>0</v>
      </c>
      <c r="R285" s="214">
        <f>Q285*H285</f>
        <v>0</v>
      </c>
      <c r="S285" s="214">
        <v>0.016</v>
      </c>
      <c r="T285" s="215">
        <f>S285*H285</f>
        <v>0.016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16" t="s">
        <v>153</v>
      </c>
      <c r="AT285" s="216" t="s">
        <v>136</v>
      </c>
      <c r="AU285" s="216" t="s">
        <v>82</v>
      </c>
      <c r="AY285" s="18" t="s">
        <v>133</v>
      </c>
      <c r="BE285" s="217">
        <f>IF(N285="základní",J285,0)</f>
        <v>0</v>
      </c>
      <c r="BF285" s="217">
        <f>IF(N285="snížená",J285,0)</f>
        <v>0</v>
      </c>
      <c r="BG285" s="217">
        <f>IF(N285="zákl. přenesená",J285,0)</f>
        <v>0</v>
      </c>
      <c r="BH285" s="217">
        <f>IF(N285="sníž. přenesená",J285,0)</f>
        <v>0</v>
      </c>
      <c r="BI285" s="217">
        <f>IF(N285="nulová",J285,0)</f>
        <v>0</v>
      </c>
      <c r="BJ285" s="18" t="s">
        <v>80</v>
      </c>
      <c r="BK285" s="217">
        <f>ROUND(I285*H285,2)</f>
        <v>0</v>
      </c>
      <c r="BL285" s="18" t="s">
        <v>153</v>
      </c>
      <c r="BM285" s="216" t="s">
        <v>390</v>
      </c>
    </row>
    <row r="286" s="2" customFormat="1">
      <c r="A286" s="39"/>
      <c r="B286" s="40"/>
      <c r="C286" s="41"/>
      <c r="D286" s="218" t="s">
        <v>143</v>
      </c>
      <c r="E286" s="41"/>
      <c r="F286" s="219" t="s">
        <v>391</v>
      </c>
      <c r="G286" s="41"/>
      <c r="H286" s="41"/>
      <c r="I286" s="220"/>
      <c r="J286" s="41"/>
      <c r="K286" s="41"/>
      <c r="L286" s="45"/>
      <c r="M286" s="221"/>
      <c r="N286" s="222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143</v>
      </c>
      <c r="AU286" s="18" t="s">
        <v>82</v>
      </c>
    </row>
    <row r="287" s="13" customFormat="1">
      <c r="A287" s="13"/>
      <c r="B287" s="223"/>
      <c r="C287" s="224"/>
      <c r="D287" s="225" t="s">
        <v>145</v>
      </c>
      <c r="E287" s="226" t="s">
        <v>19</v>
      </c>
      <c r="F287" s="227" t="s">
        <v>80</v>
      </c>
      <c r="G287" s="224"/>
      <c r="H287" s="228">
        <v>1</v>
      </c>
      <c r="I287" s="229"/>
      <c r="J287" s="224"/>
      <c r="K287" s="224"/>
      <c r="L287" s="230"/>
      <c r="M287" s="231"/>
      <c r="N287" s="232"/>
      <c r="O287" s="232"/>
      <c r="P287" s="232"/>
      <c r="Q287" s="232"/>
      <c r="R287" s="232"/>
      <c r="S287" s="232"/>
      <c r="T287" s="23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4" t="s">
        <v>145</v>
      </c>
      <c r="AU287" s="234" t="s">
        <v>82</v>
      </c>
      <c r="AV287" s="13" t="s">
        <v>82</v>
      </c>
      <c r="AW287" s="13" t="s">
        <v>33</v>
      </c>
      <c r="AX287" s="13" t="s">
        <v>80</v>
      </c>
      <c r="AY287" s="234" t="s">
        <v>133</v>
      </c>
    </row>
    <row r="288" s="12" customFormat="1" ht="22.8" customHeight="1">
      <c r="A288" s="12"/>
      <c r="B288" s="189"/>
      <c r="C288" s="190"/>
      <c r="D288" s="191" t="s">
        <v>71</v>
      </c>
      <c r="E288" s="203" t="s">
        <v>392</v>
      </c>
      <c r="F288" s="203" t="s">
        <v>393</v>
      </c>
      <c r="G288" s="190"/>
      <c r="H288" s="190"/>
      <c r="I288" s="193"/>
      <c r="J288" s="204">
        <f>BK288</f>
        <v>0</v>
      </c>
      <c r="K288" s="190"/>
      <c r="L288" s="195"/>
      <c r="M288" s="196"/>
      <c r="N288" s="197"/>
      <c r="O288" s="197"/>
      <c r="P288" s="198">
        <f>SUM(P289:P324)</f>
        <v>0</v>
      </c>
      <c r="Q288" s="197"/>
      <c r="R288" s="198">
        <f>SUM(R289:R324)</f>
        <v>4.6119261399999996</v>
      </c>
      <c r="S288" s="197"/>
      <c r="T288" s="199">
        <f>SUM(T289:T324)</f>
        <v>3.7980749999999999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0" t="s">
        <v>82</v>
      </c>
      <c r="AT288" s="201" t="s">
        <v>71</v>
      </c>
      <c r="AU288" s="201" t="s">
        <v>80</v>
      </c>
      <c r="AY288" s="200" t="s">
        <v>133</v>
      </c>
      <c r="BK288" s="202">
        <f>SUM(BK289:BK324)</f>
        <v>0</v>
      </c>
    </row>
    <row r="289" s="2" customFormat="1" ht="24.15" customHeight="1">
      <c r="A289" s="39"/>
      <c r="B289" s="40"/>
      <c r="C289" s="205" t="s">
        <v>394</v>
      </c>
      <c r="D289" s="205" t="s">
        <v>136</v>
      </c>
      <c r="E289" s="206" t="s">
        <v>395</v>
      </c>
      <c r="F289" s="207" t="s">
        <v>396</v>
      </c>
      <c r="G289" s="208" t="s">
        <v>397</v>
      </c>
      <c r="H289" s="209">
        <v>1.73</v>
      </c>
      <c r="I289" s="210"/>
      <c r="J289" s="211">
        <f>ROUND(I289*H289,2)</f>
        <v>0</v>
      </c>
      <c r="K289" s="207" t="s">
        <v>140</v>
      </c>
      <c r="L289" s="45"/>
      <c r="M289" s="212" t="s">
        <v>19</v>
      </c>
      <c r="N289" s="213" t="s">
        <v>43</v>
      </c>
      <c r="O289" s="85"/>
      <c r="P289" s="214">
        <f>O289*H289</f>
        <v>0</v>
      </c>
      <c r="Q289" s="214">
        <v>0.00189</v>
      </c>
      <c r="R289" s="214">
        <f>Q289*H289</f>
        <v>0.0032697</v>
      </c>
      <c r="S289" s="214">
        <v>0</v>
      </c>
      <c r="T289" s="215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16" t="s">
        <v>153</v>
      </c>
      <c r="AT289" s="216" t="s">
        <v>136</v>
      </c>
      <c r="AU289" s="216" t="s">
        <v>82</v>
      </c>
      <c r="AY289" s="18" t="s">
        <v>133</v>
      </c>
      <c r="BE289" s="217">
        <f>IF(N289="základní",J289,0)</f>
        <v>0</v>
      </c>
      <c r="BF289" s="217">
        <f>IF(N289="snížená",J289,0)</f>
        <v>0</v>
      </c>
      <c r="BG289" s="217">
        <f>IF(N289="zákl. přenesená",J289,0)</f>
        <v>0</v>
      </c>
      <c r="BH289" s="217">
        <f>IF(N289="sníž. přenesená",J289,0)</f>
        <v>0</v>
      </c>
      <c r="BI289" s="217">
        <f>IF(N289="nulová",J289,0)</f>
        <v>0</v>
      </c>
      <c r="BJ289" s="18" t="s">
        <v>80</v>
      </c>
      <c r="BK289" s="217">
        <f>ROUND(I289*H289,2)</f>
        <v>0</v>
      </c>
      <c r="BL289" s="18" t="s">
        <v>153</v>
      </c>
      <c r="BM289" s="216" t="s">
        <v>398</v>
      </c>
    </row>
    <row r="290" s="2" customFormat="1">
      <c r="A290" s="39"/>
      <c r="B290" s="40"/>
      <c r="C290" s="41"/>
      <c r="D290" s="218" t="s">
        <v>143</v>
      </c>
      <c r="E290" s="41"/>
      <c r="F290" s="219" t="s">
        <v>399</v>
      </c>
      <c r="G290" s="41"/>
      <c r="H290" s="41"/>
      <c r="I290" s="220"/>
      <c r="J290" s="41"/>
      <c r="K290" s="41"/>
      <c r="L290" s="45"/>
      <c r="M290" s="221"/>
      <c r="N290" s="222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143</v>
      </c>
      <c r="AU290" s="18" t="s">
        <v>82</v>
      </c>
    </row>
    <row r="291" s="13" customFormat="1">
      <c r="A291" s="13"/>
      <c r="B291" s="223"/>
      <c r="C291" s="224"/>
      <c r="D291" s="225" t="s">
        <v>145</v>
      </c>
      <c r="E291" s="226" t="s">
        <v>19</v>
      </c>
      <c r="F291" s="227" t="s">
        <v>400</v>
      </c>
      <c r="G291" s="224"/>
      <c r="H291" s="228">
        <v>1.73</v>
      </c>
      <c r="I291" s="229"/>
      <c r="J291" s="224"/>
      <c r="K291" s="224"/>
      <c r="L291" s="230"/>
      <c r="M291" s="231"/>
      <c r="N291" s="232"/>
      <c r="O291" s="232"/>
      <c r="P291" s="232"/>
      <c r="Q291" s="232"/>
      <c r="R291" s="232"/>
      <c r="S291" s="232"/>
      <c r="T291" s="23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4" t="s">
        <v>145</v>
      </c>
      <c r="AU291" s="234" t="s">
        <v>82</v>
      </c>
      <c r="AV291" s="13" t="s">
        <v>82</v>
      </c>
      <c r="AW291" s="13" t="s">
        <v>33</v>
      </c>
      <c r="AX291" s="13" t="s">
        <v>80</v>
      </c>
      <c r="AY291" s="234" t="s">
        <v>133</v>
      </c>
    </row>
    <row r="292" s="2" customFormat="1" ht="24.15" customHeight="1">
      <c r="A292" s="39"/>
      <c r="B292" s="40"/>
      <c r="C292" s="205" t="s">
        <v>401</v>
      </c>
      <c r="D292" s="205" t="s">
        <v>136</v>
      </c>
      <c r="E292" s="206" t="s">
        <v>402</v>
      </c>
      <c r="F292" s="207" t="s">
        <v>403</v>
      </c>
      <c r="G292" s="208" t="s">
        <v>139</v>
      </c>
      <c r="H292" s="209">
        <v>205.328</v>
      </c>
      <c r="I292" s="210"/>
      <c r="J292" s="211">
        <f>ROUND(I292*H292,2)</f>
        <v>0</v>
      </c>
      <c r="K292" s="207" t="s">
        <v>140</v>
      </c>
      <c r="L292" s="45"/>
      <c r="M292" s="212" t="s">
        <v>19</v>
      </c>
      <c r="N292" s="213" t="s">
        <v>43</v>
      </c>
      <c r="O292" s="85"/>
      <c r="P292" s="214">
        <f>O292*H292</f>
        <v>0</v>
      </c>
      <c r="Q292" s="214">
        <v>0.01423</v>
      </c>
      <c r="R292" s="214">
        <f>Q292*H292</f>
        <v>2.9218174399999999</v>
      </c>
      <c r="S292" s="214">
        <v>0</v>
      </c>
      <c r="T292" s="215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16" t="s">
        <v>141</v>
      </c>
      <c r="AT292" s="216" t="s">
        <v>136</v>
      </c>
      <c r="AU292" s="216" t="s">
        <v>82</v>
      </c>
      <c r="AY292" s="18" t="s">
        <v>133</v>
      </c>
      <c r="BE292" s="217">
        <f>IF(N292="základní",J292,0)</f>
        <v>0</v>
      </c>
      <c r="BF292" s="217">
        <f>IF(N292="snížená",J292,0)</f>
        <v>0</v>
      </c>
      <c r="BG292" s="217">
        <f>IF(N292="zákl. přenesená",J292,0)</f>
        <v>0</v>
      </c>
      <c r="BH292" s="217">
        <f>IF(N292="sníž. přenesená",J292,0)</f>
        <v>0</v>
      </c>
      <c r="BI292" s="217">
        <f>IF(N292="nulová",J292,0)</f>
        <v>0</v>
      </c>
      <c r="BJ292" s="18" t="s">
        <v>80</v>
      </c>
      <c r="BK292" s="217">
        <f>ROUND(I292*H292,2)</f>
        <v>0</v>
      </c>
      <c r="BL292" s="18" t="s">
        <v>141</v>
      </c>
      <c r="BM292" s="216" t="s">
        <v>404</v>
      </c>
    </row>
    <row r="293" s="2" customFormat="1">
      <c r="A293" s="39"/>
      <c r="B293" s="40"/>
      <c r="C293" s="41"/>
      <c r="D293" s="218" t="s">
        <v>143</v>
      </c>
      <c r="E293" s="41"/>
      <c r="F293" s="219" t="s">
        <v>405</v>
      </c>
      <c r="G293" s="41"/>
      <c r="H293" s="41"/>
      <c r="I293" s="220"/>
      <c r="J293" s="41"/>
      <c r="K293" s="41"/>
      <c r="L293" s="45"/>
      <c r="M293" s="221"/>
      <c r="N293" s="222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143</v>
      </c>
      <c r="AU293" s="18" t="s">
        <v>82</v>
      </c>
    </row>
    <row r="294" s="13" customFormat="1">
      <c r="A294" s="13"/>
      <c r="B294" s="223"/>
      <c r="C294" s="224"/>
      <c r="D294" s="225" t="s">
        <v>145</v>
      </c>
      <c r="E294" s="226" t="s">
        <v>19</v>
      </c>
      <c r="F294" s="227" t="s">
        <v>198</v>
      </c>
      <c r="G294" s="224"/>
      <c r="H294" s="228">
        <v>195.55000000000001</v>
      </c>
      <c r="I294" s="229"/>
      <c r="J294" s="224"/>
      <c r="K294" s="224"/>
      <c r="L294" s="230"/>
      <c r="M294" s="231"/>
      <c r="N294" s="232"/>
      <c r="O294" s="232"/>
      <c r="P294" s="232"/>
      <c r="Q294" s="232"/>
      <c r="R294" s="232"/>
      <c r="S294" s="232"/>
      <c r="T294" s="23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4" t="s">
        <v>145</v>
      </c>
      <c r="AU294" s="234" t="s">
        <v>82</v>
      </c>
      <c r="AV294" s="13" t="s">
        <v>82</v>
      </c>
      <c r="AW294" s="13" t="s">
        <v>33</v>
      </c>
      <c r="AX294" s="13" t="s">
        <v>80</v>
      </c>
      <c r="AY294" s="234" t="s">
        <v>133</v>
      </c>
    </row>
    <row r="295" s="13" customFormat="1">
      <c r="A295" s="13"/>
      <c r="B295" s="223"/>
      <c r="C295" s="224"/>
      <c r="D295" s="225" t="s">
        <v>145</v>
      </c>
      <c r="E295" s="224"/>
      <c r="F295" s="227" t="s">
        <v>406</v>
      </c>
      <c r="G295" s="224"/>
      <c r="H295" s="228">
        <v>205.328</v>
      </c>
      <c r="I295" s="229"/>
      <c r="J295" s="224"/>
      <c r="K295" s="224"/>
      <c r="L295" s="230"/>
      <c r="M295" s="231"/>
      <c r="N295" s="232"/>
      <c r="O295" s="232"/>
      <c r="P295" s="232"/>
      <c r="Q295" s="232"/>
      <c r="R295" s="232"/>
      <c r="S295" s="232"/>
      <c r="T295" s="23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4" t="s">
        <v>145</v>
      </c>
      <c r="AU295" s="234" t="s">
        <v>82</v>
      </c>
      <c r="AV295" s="13" t="s">
        <v>82</v>
      </c>
      <c r="AW295" s="13" t="s">
        <v>4</v>
      </c>
      <c r="AX295" s="13" t="s">
        <v>80</v>
      </c>
      <c r="AY295" s="234" t="s">
        <v>133</v>
      </c>
    </row>
    <row r="296" s="2" customFormat="1" ht="24.15" customHeight="1">
      <c r="A296" s="39"/>
      <c r="B296" s="40"/>
      <c r="C296" s="205" t="s">
        <v>407</v>
      </c>
      <c r="D296" s="205" t="s">
        <v>136</v>
      </c>
      <c r="E296" s="206" t="s">
        <v>833</v>
      </c>
      <c r="F296" s="207" t="s">
        <v>834</v>
      </c>
      <c r="G296" s="208" t="s">
        <v>139</v>
      </c>
      <c r="H296" s="209">
        <v>54.5</v>
      </c>
      <c r="I296" s="210"/>
      <c r="J296" s="211">
        <f>ROUND(I296*H296,2)</f>
        <v>0</v>
      </c>
      <c r="K296" s="207" t="s">
        <v>140</v>
      </c>
      <c r="L296" s="45"/>
      <c r="M296" s="212" t="s">
        <v>19</v>
      </c>
      <c r="N296" s="213" t="s">
        <v>43</v>
      </c>
      <c r="O296" s="85"/>
      <c r="P296" s="214">
        <f>O296*H296</f>
        <v>0</v>
      </c>
      <c r="Q296" s="214">
        <v>0.01434</v>
      </c>
      <c r="R296" s="214">
        <f>Q296*H296</f>
        <v>0.78153000000000006</v>
      </c>
      <c r="S296" s="214">
        <v>0</v>
      </c>
      <c r="T296" s="215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16" t="s">
        <v>153</v>
      </c>
      <c r="AT296" s="216" t="s">
        <v>136</v>
      </c>
      <c r="AU296" s="216" t="s">
        <v>82</v>
      </c>
      <c r="AY296" s="18" t="s">
        <v>133</v>
      </c>
      <c r="BE296" s="217">
        <f>IF(N296="základní",J296,0)</f>
        <v>0</v>
      </c>
      <c r="BF296" s="217">
        <f>IF(N296="snížená",J296,0)</f>
        <v>0</v>
      </c>
      <c r="BG296" s="217">
        <f>IF(N296="zákl. přenesená",J296,0)</f>
        <v>0</v>
      </c>
      <c r="BH296" s="217">
        <f>IF(N296="sníž. přenesená",J296,0)</f>
        <v>0</v>
      </c>
      <c r="BI296" s="217">
        <f>IF(N296="nulová",J296,0)</f>
        <v>0</v>
      </c>
      <c r="BJ296" s="18" t="s">
        <v>80</v>
      </c>
      <c r="BK296" s="217">
        <f>ROUND(I296*H296,2)</f>
        <v>0</v>
      </c>
      <c r="BL296" s="18" t="s">
        <v>153</v>
      </c>
      <c r="BM296" s="216" t="s">
        <v>835</v>
      </c>
    </row>
    <row r="297" s="2" customFormat="1">
      <c r="A297" s="39"/>
      <c r="B297" s="40"/>
      <c r="C297" s="41"/>
      <c r="D297" s="218" t="s">
        <v>143</v>
      </c>
      <c r="E297" s="41"/>
      <c r="F297" s="219" t="s">
        <v>836</v>
      </c>
      <c r="G297" s="41"/>
      <c r="H297" s="41"/>
      <c r="I297" s="220"/>
      <c r="J297" s="41"/>
      <c r="K297" s="41"/>
      <c r="L297" s="45"/>
      <c r="M297" s="221"/>
      <c r="N297" s="222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143</v>
      </c>
      <c r="AU297" s="18" t="s">
        <v>82</v>
      </c>
    </row>
    <row r="298" s="13" customFormat="1">
      <c r="A298" s="13"/>
      <c r="B298" s="223"/>
      <c r="C298" s="224"/>
      <c r="D298" s="225" t="s">
        <v>145</v>
      </c>
      <c r="E298" s="226" t="s">
        <v>19</v>
      </c>
      <c r="F298" s="227" t="s">
        <v>263</v>
      </c>
      <c r="G298" s="224"/>
      <c r="H298" s="228">
        <v>54.5</v>
      </c>
      <c r="I298" s="229"/>
      <c r="J298" s="224"/>
      <c r="K298" s="224"/>
      <c r="L298" s="230"/>
      <c r="M298" s="231"/>
      <c r="N298" s="232"/>
      <c r="O298" s="232"/>
      <c r="P298" s="232"/>
      <c r="Q298" s="232"/>
      <c r="R298" s="232"/>
      <c r="S298" s="232"/>
      <c r="T298" s="23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4" t="s">
        <v>145</v>
      </c>
      <c r="AU298" s="234" t="s">
        <v>82</v>
      </c>
      <c r="AV298" s="13" t="s">
        <v>82</v>
      </c>
      <c r="AW298" s="13" t="s">
        <v>33</v>
      </c>
      <c r="AX298" s="13" t="s">
        <v>80</v>
      </c>
      <c r="AY298" s="234" t="s">
        <v>133</v>
      </c>
    </row>
    <row r="299" s="2" customFormat="1" ht="24.15" customHeight="1">
      <c r="A299" s="39"/>
      <c r="B299" s="40"/>
      <c r="C299" s="205" t="s">
        <v>411</v>
      </c>
      <c r="D299" s="205" t="s">
        <v>136</v>
      </c>
      <c r="E299" s="206" t="s">
        <v>412</v>
      </c>
      <c r="F299" s="207" t="s">
        <v>413</v>
      </c>
      <c r="G299" s="208" t="s">
        <v>139</v>
      </c>
      <c r="H299" s="209">
        <v>57.655000000000001</v>
      </c>
      <c r="I299" s="210"/>
      <c r="J299" s="211">
        <f>ROUND(I299*H299,2)</f>
        <v>0</v>
      </c>
      <c r="K299" s="207" t="s">
        <v>140</v>
      </c>
      <c r="L299" s="45"/>
      <c r="M299" s="212" t="s">
        <v>19</v>
      </c>
      <c r="N299" s="213" t="s">
        <v>43</v>
      </c>
      <c r="O299" s="85"/>
      <c r="P299" s="214">
        <f>O299*H299</f>
        <v>0</v>
      </c>
      <c r="Q299" s="214">
        <v>0</v>
      </c>
      <c r="R299" s="214">
        <f>Q299*H299</f>
        <v>0</v>
      </c>
      <c r="S299" s="214">
        <v>0</v>
      </c>
      <c r="T299" s="215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16" t="s">
        <v>153</v>
      </c>
      <c r="AT299" s="216" t="s">
        <v>136</v>
      </c>
      <c r="AU299" s="216" t="s">
        <v>82</v>
      </c>
      <c r="AY299" s="18" t="s">
        <v>133</v>
      </c>
      <c r="BE299" s="217">
        <f>IF(N299="základní",J299,0)</f>
        <v>0</v>
      </c>
      <c r="BF299" s="217">
        <f>IF(N299="snížená",J299,0)</f>
        <v>0</v>
      </c>
      <c r="BG299" s="217">
        <f>IF(N299="zákl. přenesená",J299,0)</f>
        <v>0</v>
      </c>
      <c r="BH299" s="217">
        <f>IF(N299="sníž. přenesená",J299,0)</f>
        <v>0</v>
      </c>
      <c r="BI299" s="217">
        <f>IF(N299="nulová",J299,0)</f>
        <v>0</v>
      </c>
      <c r="BJ299" s="18" t="s">
        <v>80</v>
      </c>
      <c r="BK299" s="217">
        <f>ROUND(I299*H299,2)</f>
        <v>0</v>
      </c>
      <c r="BL299" s="18" t="s">
        <v>153</v>
      </c>
      <c r="BM299" s="216" t="s">
        <v>414</v>
      </c>
    </row>
    <row r="300" s="2" customFormat="1">
      <c r="A300" s="39"/>
      <c r="B300" s="40"/>
      <c r="C300" s="41"/>
      <c r="D300" s="218" t="s">
        <v>143</v>
      </c>
      <c r="E300" s="41"/>
      <c r="F300" s="219" t="s">
        <v>415</v>
      </c>
      <c r="G300" s="41"/>
      <c r="H300" s="41"/>
      <c r="I300" s="220"/>
      <c r="J300" s="41"/>
      <c r="K300" s="41"/>
      <c r="L300" s="45"/>
      <c r="M300" s="221"/>
      <c r="N300" s="222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143</v>
      </c>
      <c r="AU300" s="18" t="s">
        <v>82</v>
      </c>
    </row>
    <row r="301" s="13" customFormat="1">
      <c r="A301" s="13"/>
      <c r="B301" s="223"/>
      <c r="C301" s="224"/>
      <c r="D301" s="225" t="s">
        <v>145</v>
      </c>
      <c r="E301" s="226" t="s">
        <v>19</v>
      </c>
      <c r="F301" s="227" t="s">
        <v>416</v>
      </c>
      <c r="G301" s="224"/>
      <c r="H301" s="228">
        <v>15.050000000000001</v>
      </c>
      <c r="I301" s="229"/>
      <c r="J301" s="224"/>
      <c r="K301" s="224"/>
      <c r="L301" s="230"/>
      <c r="M301" s="231"/>
      <c r="N301" s="232"/>
      <c r="O301" s="232"/>
      <c r="P301" s="232"/>
      <c r="Q301" s="232"/>
      <c r="R301" s="232"/>
      <c r="S301" s="232"/>
      <c r="T301" s="23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4" t="s">
        <v>145</v>
      </c>
      <c r="AU301" s="234" t="s">
        <v>82</v>
      </c>
      <c r="AV301" s="13" t="s">
        <v>82</v>
      </c>
      <c r="AW301" s="13" t="s">
        <v>33</v>
      </c>
      <c r="AX301" s="13" t="s">
        <v>72</v>
      </c>
      <c r="AY301" s="234" t="s">
        <v>133</v>
      </c>
    </row>
    <row r="302" s="13" customFormat="1">
      <c r="A302" s="13"/>
      <c r="B302" s="223"/>
      <c r="C302" s="224"/>
      <c r="D302" s="225" t="s">
        <v>145</v>
      </c>
      <c r="E302" s="226" t="s">
        <v>19</v>
      </c>
      <c r="F302" s="227" t="s">
        <v>417</v>
      </c>
      <c r="G302" s="224"/>
      <c r="H302" s="228">
        <v>16.530000000000001</v>
      </c>
      <c r="I302" s="229"/>
      <c r="J302" s="224"/>
      <c r="K302" s="224"/>
      <c r="L302" s="230"/>
      <c r="M302" s="231"/>
      <c r="N302" s="232"/>
      <c r="O302" s="232"/>
      <c r="P302" s="232"/>
      <c r="Q302" s="232"/>
      <c r="R302" s="232"/>
      <c r="S302" s="232"/>
      <c r="T302" s="23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4" t="s">
        <v>145</v>
      </c>
      <c r="AU302" s="234" t="s">
        <v>82</v>
      </c>
      <c r="AV302" s="13" t="s">
        <v>82</v>
      </c>
      <c r="AW302" s="13" t="s">
        <v>33</v>
      </c>
      <c r="AX302" s="13" t="s">
        <v>72</v>
      </c>
      <c r="AY302" s="234" t="s">
        <v>133</v>
      </c>
    </row>
    <row r="303" s="13" customFormat="1">
      <c r="A303" s="13"/>
      <c r="B303" s="223"/>
      <c r="C303" s="224"/>
      <c r="D303" s="225" t="s">
        <v>145</v>
      </c>
      <c r="E303" s="226" t="s">
        <v>19</v>
      </c>
      <c r="F303" s="227" t="s">
        <v>418</v>
      </c>
      <c r="G303" s="224"/>
      <c r="H303" s="228">
        <v>14.625</v>
      </c>
      <c r="I303" s="229"/>
      <c r="J303" s="224"/>
      <c r="K303" s="224"/>
      <c r="L303" s="230"/>
      <c r="M303" s="231"/>
      <c r="N303" s="232"/>
      <c r="O303" s="232"/>
      <c r="P303" s="232"/>
      <c r="Q303" s="232"/>
      <c r="R303" s="232"/>
      <c r="S303" s="232"/>
      <c r="T303" s="23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4" t="s">
        <v>145</v>
      </c>
      <c r="AU303" s="234" t="s">
        <v>82</v>
      </c>
      <c r="AV303" s="13" t="s">
        <v>82</v>
      </c>
      <c r="AW303" s="13" t="s">
        <v>33</v>
      </c>
      <c r="AX303" s="13" t="s">
        <v>72</v>
      </c>
      <c r="AY303" s="234" t="s">
        <v>133</v>
      </c>
    </row>
    <row r="304" s="13" customFormat="1">
      <c r="A304" s="13"/>
      <c r="B304" s="223"/>
      <c r="C304" s="224"/>
      <c r="D304" s="225" t="s">
        <v>145</v>
      </c>
      <c r="E304" s="226" t="s">
        <v>19</v>
      </c>
      <c r="F304" s="227" t="s">
        <v>419</v>
      </c>
      <c r="G304" s="224"/>
      <c r="H304" s="228">
        <v>11.449999999999999</v>
      </c>
      <c r="I304" s="229"/>
      <c r="J304" s="224"/>
      <c r="K304" s="224"/>
      <c r="L304" s="230"/>
      <c r="M304" s="231"/>
      <c r="N304" s="232"/>
      <c r="O304" s="232"/>
      <c r="P304" s="232"/>
      <c r="Q304" s="232"/>
      <c r="R304" s="232"/>
      <c r="S304" s="232"/>
      <c r="T304" s="23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4" t="s">
        <v>145</v>
      </c>
      <c r="AU304" s="234" t="s">
        <v>82</v>
      </c>
      <c r="AV304" s="13" t="s">
        <v>82</v>
      </c>
      <c r="AW304" s="13" t="s">
        <v>33</v>
      </c>
      <c r="AX304" s="13" t="s">
        <v>72</v>
      </c>
      <c r="AY304" s="234" t="s">
        <v>133</v>
      </c>
    </row>
    <row r="305" s="15" customFormat="1">
      <c r="A305" s="15"/>
      <c r="B305" s="246"/>
      <c r="C305" s="247"/>
      <c r="D305" s="225" t="s">
        <v>145</v>
      </c>
      <c r="E305" s="248" t="s">
        <v>19</v>
      </c>
      <c r="F305" s="249" t="s">
        <v>420</v>
      </c>
      <c r="G305" s="247"/>
      <c r="H305" s="250">
        <v>57.655000000000001</v>
      </c>
      <c r="I305" s="251"/>
      <c r="J305" s="247"/>
      <c r="K305" s="247"/>
      <c r="L305" s="252"/>
      <c r="M305" s="253"/>
      <c r="N305" s="254"/>
      <c r="O305" s="254"/>
      <c r="P305" s="254"/>
      <c r="Q305" s="254"/>
      <c r="R305" s="254"/>
      <c r="S305" s="254"/>
      <c r="T305" s="25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6" t="s">
        <v>145</v>
      </c>
      <c r="AU305" s="256" t="s">
        <v>82</v>
      </c>
      <c r="AV305" s="15" t="s">
        <v>157</v>
      </c>
      <c r="AW305" s="15" t="s">
        <v>33</v>
      </c>
      <c r="AX305" s="15" t="s">
        <v>80</v>
      </c>
      <c r="AY305" s="256" t="s">
        <v>133</v>
      </c>
    </row>
    <row r="306" s="2" customFormat="1" ht="16.5" customHeight="1">
      <c r="A306" s="39"/>
      <c r="B306" s="40"/>
      <c r="C306" s="257" t="s">
        <v>421</v>
      </c>
      <c r="D306" s="257" t="s">
        <v>266</v>
      </c>
      <c r="E306" s="258" t="s">
        <v>422</v>
      </c>
      <c r="F306" s="259" t="s">
        <v>423</v>
      </c>
      <c r="G306" s="260" t="s">
        <v>397</v>
      </c>
      <c r="H306" s="261">
        <v>1.73</v>
      </c>
      <c r="I306" s="262"/>
      <c r="J306" s="263">
        <f>ROUND(I306*H306,2)</f>
        <v>0</v>
      </c>
      <c r="K306" s="259" t="s">
        <v>140</v>
      </c>
      <c r="L306" s="264"/>
      <c r="M306" s="265" t="s">
        <v>19</v>
      </c>
      <c r="N306" s="266" t="s">
        <v>43</v>
      </c>
      <c r="O306" s="85"/>
      <c r="P306" s="214">
        <f>O306*H306</f>
        <v>0</v>
      </c>
      <c r="Q306" s="214">
        <v>0.5</v>
      </c>
      <c r="R306" s="214">
        <f>Q306*H306</f>
        <v>0.86499999999999999</v>
      </c>
      <c r="S306" s="214">
        <v>0</v>
      </c>
      <c r="T306" s="215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16" t="s">
        <v>269</v>
      </c>
      <c r="AT306" s="216" t="s">
        <v>266</v>
      </c>
      <c r="AU306" s="216" t="s">
        <v>82</v>
      </c>
      <c r="AY306" s="18" t="s">
        <v>133</v>
      </c>
      <c r="BE306" s="217">
        <f>IF(N306="základní",J306,0)</f>
        <v>0</v>
      </c>
      <c r="BF306" s="217">
        <f>IF(N306="snížená",J306,0)</f>
        <v>0</v>
      </c>
      <c r="BG306" s="217">
        <f>IF(N306="zákl. přenesená",J306,0)</f>
        <v>0</v>
      </c>
      <c r="BH306" s="217">
        <f>IF(N306="sníž. přenesená",J306,0)</f>
        <v>0</v>
      </c>
      <c r="BI306" s="217">
        <f>IF(N306="nulová",J306,0)</f>
        <v>0</v>
      </c>
      <c r="BJ306" s="18" t="s">
        <v>80</v>
      </c>
      <c r="BK306" s="217">
        <f>ROUND(I306*H306,2)</f>
        <v>0</v>
      </c>
      <c r="BL306" s="18" t="s">
        <v>153</v>
      </c>
      <c r="BM306" s="216" t="s">
        <v>424</v>
      </c>
    </row>
    <row r="307" s="13" customFormat="1">
      <c r="A307" s="13"/>
      <c r="B307" s="223"/>
      <c r="C307" s="224"/>
      <c r="D307" s="225" t="s">
        <v>145</v>
      </c>
      <c r="E307" s="226" t="s">
        <v>19</v>
      </c>
      <c r="F307" s="227" t="s">
        <v>425</v>
      </c>
      <c r="G307" s="224"/>
      <c r="H307" s="228">
        <v>1.73</v>
      </c>
      <c r="I307" s="229"/>
      <c r="J307" s="224"/>
      <c r="K307" s="224"/>
      <c r="L307" s="230"/>
      <c r="M307" s="231"/>
      <c r="N307" s="232"/>
      <c r="O307" s="232"/>
      <c r="P307" s="232"/>
      <c r="Q307" s="232"/>
      <c r="R307" s="232"/>
      <c r="S307" s="232"/>
      <c r="T307" s="23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4" t="s">
        <v>145</v>
      </c>
      <c r="AU307" s="234" t="s">
        <v>82</v>
      </c>
      <c r="AV307" s="13" t="s">
        <v>82</v>
      </c>
      <c r="AW307" s="13" t="s">
        <v>33</v>
      </c>
      <c r="AX307" s="13" t="s">
        <v>80</v>
      </c>
      <c r="AY307" s="234" t="s">
        <v>133</v>
      </c>
    </row>
    <row r="308" s="2" customFormat="1" ht="24.15" customHeight="1">
      <c r="A308" s="39"/>
      <c r="B308" s="40"/>
      <c r="C308" s="205" t="s">
        <v>426</v>
      </c>
      <c r="D308" s="205" t="s">
        <v>136</v>
      </c>
      <c r="E308" s="206" t="s">
        <v>427</v>
      </c>
      <c r="F308" s="207" t="s">
        <v>428</v>
      </c>
      <c r="G308" s="208" t="s">
        <v>139</v>
      </c>
      <c r="H308" s="209">
        <v>253.20500000000001</v>
      </c>
      <c r="I308" s="210"/>
      <c r="J308" s="211">
        <f>ROUND(I308*H308,2)</f>
        <v>0</v>
      </c>
      <c r="K308" s="207" t="s">
        <v>140</v>
      </c>
      <c r="L308" s="45"/>
      <c r="M308" s="212" t="s">
        <v>19</v>
      </c>
      <c r="N308" s="213" t="s">
        <v>43</v>
      </c>
      <c r="O308" s="85"/>
      <c r="P308" s="214">
        <f>O308*H308</f>
        <v>0</v>
      </c>
      <c r="Q308" s="214">
        <v>0</v>
      </c>
      <c r="R308" s="214">
        <f>Q308*H308</f>
        <v>0</v>
      </c>
      <c r="S308" s="214">
        <v>0.014999999999999999</v>
      </c>
      <c r="T308" s="215">
        <f>S308*H308</f>
        <v>3.7980749999999999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16" t="s">
        <v>153</v>
      </c>
      <c r="AT308" s="216" t="s">
        <v>136</v>
      </c>
      <c r="AU308" s="216" t="s">
        <v>82</v>
      </c>
      <c r="AY308" s="18" t="s">
        <v>133</v>
      </c>
      <c r="BE308" s="217">
        <f>IF(N308="základní",J308,0)</f>
        <v>0</v>
      </c>
      <c r="BF308" s="217">
        <f>IF(N308="snížená",J308,0)</f>
        <v>0</v>
      </c>
      <c r="BG308" s="217">
        <f>IF(N308="zákl. přenesená",J308,0)</f>
        <v>0</v>
      </c>
      <c r="BH308" s="217">
        <f>IF(N308="sníž. přenesená",J308,0)</f>
        <v>0</v>
      </c>
      <c r="BI308" s="217">
        <f>IF(N308="nulová",J308,0)</f>
        <v>0</v>
      </c>
      <c r="BJ308" s="18" t="s">
        <v>80</v>
      </c>
      <c r="BK308" s="217">
        <f>ROUND(I308*H308,2)</f>
        <v>0</v>
      </c>
      <c r="BL308" s="18" t="s">
        <v>153</v>
      </c>
      <c r="BM308" s="216" t="s">
        <v>429</v>
      </c>
    </row>
    <row r="309" s="2" customFormat="1">
      <c r="A309" s="39"/>
      <c r="B309" s="40"/>
      <c r="C309" s="41"/>
      <c r="D309" s="218" t="s">
        <v>143</v>
      </c>
      <c r="E309" s="41"/>
      <c r="F309" s="219" t="s">
        <v>430</v>
      </c>
      <c r="G309" s="41"/>
      <c r="H309" s="41"/>
      <c r="I309" s="220"/>
      <c r="J309" s="41"/>
      <c r="K309" s="41"/>
      <c r="L309" s="45"/>
      <c r="M309" s="221"/>
      <c r="N309" s="222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143</v>
      </c>
      <c r="AU309" s="18" t="s">
        <v>82</v>
      </c>
    </row>
    <row r="310" s="13" customFormat="1">
      <c r="A310" s="13"/>
      <c r="B310" s="223"/>
      <c r="C310" s="224"/>
      <c r="D310" s="225" t="s">
        <v>145</v>
      </c>
      <c r="E310" s="226" t="s">
        <v>19</v>
      </c>
      <c r="F310" s="227" t="s">
        <v>198</v>
      </c>
      <c r="G310" s="224"/>
      <c r="H310" s="228">
        <v>195.55000000000001</v>
      </c>
      <c r="I310" s="229"/>
      <c r="J310" s="224"/>
      <c r="K310" s="224"/>
      <c r="L310" s="230"/>
      <c r="M310" s="231"/>
      <c r="N310" s="232"/>
      <c r="O310" s="232"/>
      <c r="P310" s="232"/>
      <c r="Q310" s="232"/>
      <c r="R310" s="232"/>
      <c r="S310" s="232"/>
      <c r="T310" s="23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4" t="s">
        <v>145</v>
      </c>
      <c r="AU310" s="234" t="s">
        <v>82</v>
      </c>
      <c r="AV310" s="13" t="s">
        <v>82</v>
      </c>
      <c r="AW310" s="13" t="s">
        <v>33</v>
      </c>
      <c r="AX310" s="13" t="s">
        <v>72</v>
      </c>
      <c r="AY310" s="234" t="s">
        <v>133</v>
      </c>
    </row>
    <row r="311" s="15" customFormat="1">
      <c r="A311" s="15"/>
      <c r="B311" s="246"/>
      <c r="C311" s="247"/>
      <c r="D311" s="225" t="s">
        <v>145</v>
      </c>
      <c r="E311" s="248" t="s">
        <v>19</v>
      </c>
      <c r="F311" s="249" t="s">
        <v>431</v>
      </c>
      <c r="G311" s="247"/>
      <c r="H311" s="250">
        <v>195.55000000000001</v>
      </c>
      <c r="I311" s="251"/>
      <c r="J311" s="247"/>
      <c r="K311" s="247"/>
      <c r="L311" s="252"/>
      <c r="M311" s="253"/>
      <c r="N311" s="254"/>
      <c r="O311" s="254"/>
      <c r="P311" s="254"/>
      <c r="Q311" s="254"/>
      <c r="R311" s="254"/>
      <c r="S311" s="254"/>
      <c r="T311" s="25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56" t="s">
        <v>145</v>
      </c>
      <c r="AU311" s="256" t="s">
        <v>82</v>
      </c>
      <c r="AV311" s="15" t="s">
        <v>157</v>
      </c>
      <c r="AW311" s="15" t="s">
        <v>33</v>
      </c>
      <c r="AX311" s="15" t="s">
        <v>72</v>
      </c>
      <c r="AY311" s="256" t="s">
        <v>133</v>
      </c>
    </row>
    <row r="312" s="13" customFormat="1">
      <c r="A312" s="13"/>
      <c r="B312" s="223"/>
      <c r="C312" s="224"/>
      <c r="D312" s="225" t="s">
        <v>145</v>
      </c>
      <c r="E312" s="226" t="s">
        <v>19</v>
      </c>
      <c r="F312" s="227" t="s">
        <v>416</v>
      </c>
      <c r="G312" s="224"/>
      <c r="H312" s="228">
        <v>15.050000000000001</v>
      </c>
      <c r="I312" s="229"/>
      <c r="J312" s="224"/>
      <c r="K312" s="224"/>
      <c r="L312" s="230"/>
      <c r="M312" s="231"/>
      <c r="N312" s="232"/>
      <c r="O312" s="232"/>
      <c r="P312" s="232"/>
      <c r="Q312" s="232"/>
      <c r="R312" s="232"/>
      <c r="S312" s="232"/>
      <c r="T312" s="23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4" t="s">
        <v>145</v>
      </c>
      <c r="AU312" s="234" t="s">
        <v>82</v>
      </c>
      <c r="AV312" s="13" t="s">
        <v>82</v>
      </c>
      <c r="AW312" s="13" t="s">
        <v>33</v>
      </c>
      <c r="AX312" s="13" t="s">
        <v>72</v>
      </c>
      <c r="AY312" s="234" t="s">
        <v>133</v>
      </c>
    </row>
    <row r="313" s="13" customFormat="1">
      <c r="A313" s="13"/>
      <c r="B313" s="223"/>
      <c r="C313" s="224"/>
      <c r="D313" s="225" t="s">
        <v>145</v>
      </c>
      <c r="E313" s="226" t="s">
        <v>19</v>
      </c>
      <c r="F313" s="227" t="s">
        <v>417</v>
      </c>
      <c r="G313" s="224"/>
      <c r="H313" s="228">
        <v>16.530000000000001</v>
      </c>
      <c r="I313" s="229"/>
      <c r="J313" s="224"/>
      <c r="K313" s="224"/>
      <c r="L313" s="230"/>
      <c r="M313" s="231"/>
      <c r="N313" s="232"/>
      <c r="O313" s="232"/>
      <c r="P313" s="232"/>
      <c r="Q313" s="232"/>
      <c r="R313" s="232"/>
      <c r="S313" s="232"/>
      <c r="T313" s="23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4" t="s">
        <v>145</v>
      </c>
      <c r="AU313" s="234" t="s">
        <v>82</v>
      </c>
      <c r="AV313" s="13" t="s">
        <v>82</v>
      </c>
      <c r="AW313" s="13" t="s">
        <v>33</v>
      </c>
      <c r="AX313" s="13" t="s">
        <v>72</v>
      </c>
      <c r="AY313" s="234" t="s">
        <v>133</v>
      </c>
    </row>
    <row r="314" s="13" customFormat="1">
      <c r="A314" s="13"/>
      <c r="B314" s="223"/>
      <c r="C314" s="224"/>
      <c r="D314" s="225" t="s">
        <v>145</v>
      </c>
      <c r="E314" s="226" t="s">
        <v>19</v>
      </c>
      <c r="F314" s="227" t="s">
        <v>418</v>
      </c>
      <c r="G314" s="224"/>
      <c r="H314" s="228">
        <v>14.625</v>
      </c>
      <c r="I314" s="229"/>
      <c r="J314" s="224"/>
      <c r="K314" s="224"/>
      <c r="L314" s="230"/>
      <c r="M314" s="231"/>
      <c r="N314" s="232"/>
      <c r="O314" s="232"/>
      <c r="P314" s="232"/>
      <c r="Q314" s="232"/>
      <c r="R314" s="232"/>
      <c r="S314" s="232"/>
      <c r="T314" s="23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4" t="s">
        <v>145</v>
      </c>
      <c r="AU314" s="234" t="s">
        <v>82</v>
      </c>
      <c r="AV314" s="13" t="s">
        <v>82</v>
      </c>
      <c r="AW314" s="13" t="s">
        <v>33</v>
      </c>
      <c r="AX314" s="13" t="s">
        <v>72</v>
      </c>
      <c r="AY314" s="234" t="s">
        <v>133</v>
      </c>
    </row>
    <row r="315" s="13" customFormat="1">
      <c r="A315" s="13"/>
      <c r="B315" s="223"/>
      <c r="C315" s="224"/>
      <c r="D315" s="225" t="s">
        <v>145</v>
      </c>
      <c r="E315" s="226" t="s">
        <v>19</v>
      </c>
      <c r="F315" s="227" t="s">
        <v>419</v>
      </c>
      <c r="G315" s="224"/>
      <c r="H315" s="228">
        <v>11.449999999999999</v>
      </c>
      <c r="I315" s="229"/>
      <c r="J315" s="224"/>
      <c r="K315" s="224"/>
      <c r="L315" s="230"/>
      <c r="M315" s="231"/>
      <c r="N315" s="232"/>
      <c r="O315" s="232"/>
      <c r="P315" s="232"/>
      <c r="Q315" s="232"/>
      <c r="R315" s="232"/>
      <c r="S315" s="232"/>
      <c r="T315" s="23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4" t="s">
        <v>145</v>
      </c>
      <c r="AU315" s="234" t="s">
        <v>82</v>
      </c>
      <c r="AV315" s="13" t="s">
        <v>82</v>
      </c>
      <c r="AW315" s="13" t="s">
        <v>33</v>
      </c>
      <c r="AX315" s="13" t="s">
        <v>72</v>
      </c>
      <c r="AY315" s="234" t="s">
        <v>133</v>
      </c>
    </row>
    <row r="316" s="15" customFormat="1">
      <c r="A316" s="15"/>
      <c r="B316" s="246"/>
      <c r="C316" s="247"/>
      <c r="D316" s="225" t="s">
        <v>145</v>
      </c>
      <c r="E316" s="248" t="s">
        <v>19</v>
      </c>
      <c r="F316" s="249" t="s">
        <v>420</v>
      </c>
      <c r="G316" s="247"/>
      <c r="H316" s="250">
        <v>57.655000000000001</v>
      </c>
      <c r="I316" s="251"/>
      <c r="J316" s="247"/>
      <c r="K316" s="247"/>
      <c r="L316" s="252"/>
      <c r="M316" s="253"/>
      <c r="N316" s="254"/>
      <c r="O316" s="254"/>
      <c r="P316" s="254"/>
      <c r="Q316" s="254"/>
      <c r="R316" s="254"/>
      <c r="S316" s="254"/>
      <c r="T316" s="25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56" t="s">
        <v>145</v>
      </c>
      <c r="AU316" s="256" t="s">
        <v>82</v>
      </c>
      <c r="AV316" s="15" t="s">
        <v>157</v>
      </c>
      <c r="AW316" s="15" t="s">
        <v>33</v>
      </c>
      <c r="AX316" s="15" t="s">
        <v>72</v>
      </c>
      <c r="AY316" s="256" t="s">
        <v>133</v>
      </c>
    </row>
    <row r="317" s="14" customFormat="1">
      <c r="A317" s="14"/>
      <c r="B317" s="235"/>
      <c r="C317" s="236"/>
      <c r="D317" s="225" t="s">
        <v>145</v>
      </c>
      <c r="E317" s="237" t="s">
        <v>19</v>
      </c>
      <c r="F317" s="238" t="s">
        <v>150</v>
      </c>
      <c r="G317" s="236"/>
      <c r="H317" s="239">
        <v>253.20500000000001</v>
      </c>
      <c r="I317" s="240"/>
      <c r="J317" s="236"/>
      <c r="K317" s="236"/>
      <c r="L317" s="241"/>
      <c r="M317" s="242"/>
      <c r="N317" s="243"/>
      <c r="O317" s="243"/>
      <c r="P317" s="243"/>
      <c r="Q317" s="243"/>
      <c r="R317" s="243"/>
      <c r="S317" s="243"/>
      <c r="T317" s="24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5" t="s">
        <v>145</v>
      </c>
      <c r="AU317" s="245" t="s">
        <v>82</v>
      </c>
      <c r="AV317" s="14" t="s">
        <v>141</v>
      </c>
      <c r="AW317" s="14" t="s">
        <v>33</v>
      </c>
      <c r="AX317" s="14" t="s">
        <v>80</v>
      </c>
      <c r="AY317" s="245" t="s">
        <v>133</v>
      </c>
    </row>
    <row r="318" s="2" customFormat="1" ht="21.75" customHeight="1">
      <c r="A318" s="39"/>
      <c r="B318" s="40"/>
      <c r="C318" s="205" t="s">
        <v>432</v>
      </c>
      <c r="D318" s="205" t="s">
        <v>136</v>
      </c>
      <c r="E318" s="206" t="s">
        <v>433</v>
      </c>
      <c r="F318" s="207" t="s">
        <v>434</v>
      </c>
      <c r="G318" s="208" t="s">
        <v>397</v>
      </c>
      <c r="H318" s="209">
        <v>1.73</v>
      </c>
      <c r="I318" s="210"/>
      <c r="J318" s="211">
        <f>ROUND(I318*H318,2)</f>
        <v>0</v>
      </c>
      <c r="K318" s="207" t="s">
        <v>140</v>
      </c>
      <c r="L318" s="45"/>
      <c r="M318" s="212" t="s">
        <v>19</v>
      </c>
      <c r="N318" s="213" t="s">
        <v>43</v>
      </c>
      <c r="O318" s="85"/>
      <c r="P318" s="214">
        <f>O318*H318</f>
        <v>0</v>
      </c>
      <c r="Q318" s="214">
        <v>0.023300000000000001</v>
      </c>
      <c r="R318" s="214">
        <f>Q318*H318</f>
        <v>0.040309000000000005</v>
      </c>
      <c r="S318" s="214">
        <v>0</v>
      </c>
      <c r="T318" s="215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16" t="s">
        <v>153</v>
      </c>
      <c r="AT318" s="216" t="s">
        <v>136</v>
      </c>
      <c r="AU318" s="216" t="s">
        <v>82</v>
      </c>
      <c r="AY318" s="18" t="s">
        <v>133</v>
      </c>
      <c r="BE318" s="217">
        <f>IF(N318="základní",J318,0)</f>
        <v>0</v>
      </c>
      <c r="BF318" s="217">
        <f>IF(N318="snížená",J318,0)</f>
        <v>0</v>
      </c>
      <c r="BG318" s="217">
        <f>IF(N318="zákl. přenesená",J318,0)</f>
        <v>0</v>
      </c>
      <c r="BH318" s="217">
        <f>IF(N318="sníž. přenesená",J318,0)</f>
        <v>0</v>
      </c>
      <c r="BI318" s="217">
        <f>IF(N318="nulová",J318,0)</f>
        <v>0</v>
      </c>
      <c r="BJ318" s="18" t="s">
        <v>80</v>
      </c>
      <c r="BK318" s="217">
        <f>ROUND(I318*H318,2)</f>
        <v>0</v>
      </c>
      <c r="BL318" s="18" t="s">
        <v>153</v>
      </c>
      <c r="BM318" s="216" t="s">
        <v>435</v>
      </c>
    </row>
    <row r="319" s="2" customFormat="1">
      <c r="A319" s="39"/>
      <c r="B319" s="40"/>
      <c r="C319" s="41"/>
      <c r="D319" s="218" t="s">
        <v>143</v>
      </c>
      <c r="E319" s="41"/>
      <c r="F319" s="219" t="s">
        <v>436</v>
      </c>
      <c r="G319" s="41"/>
      <c r="H319" s="41"/>
      <c r="I319" s="220"/>
      <c r="J319" s="41"/>
      <c r="K319" s="41"/>
      <c r="L319" s="45"/>
      <c r="M319" s="221"/>
      <c r="N319" s="222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143</v>
      </c>
      <c r="AU319" s="18" t="s">
        <v>82</v>
      </c>
    </row>
    <row r="320" s="13" customFormat="1">
      <c r="A320" s="13"/>
      <c r="B320" s="223"/>
      <c r="C320" s="224"/>
      <c r="D320" s="225" t="s">
        <v>145</v>
      </c>
      <c r="E320" s="226" t="s">
        <v>19</v>
      </c>
      <c r="F320" s="227" t="s">
        <v>400</v>
      </c>
      <c r="G320" s="224"/>
      <c r="H320" s="228">
        <v>1.73</v>
      </c>
      <c r="I320" s="229"/>
      <c r="J320" s="224"/>
      <c r="K320" s="224"/>
      <c r="L320" s="230"/>
      <c r="M320" s="231"/>
      <c r="N320" s="232"/>
      <c r="O320" s="232"/>
      <c r="P320" s="232"/>
      <c r="Q320" s="232"/>
      <c r="R320" s="232"/>
      <c r="S320" s="232"/>
      <c r="T320" s="23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4" t="s">
        <v>145</v>
      </c>
      <c r="AU320" s="234" t="s">
        <v>82</v>
      </c>
      <c r="AV320" s="13" t="s">
        <v>82</v>
      </c>
      <c r="AW320" s="13" t="s">
        <v>33</v>
      </c>
      <c r="AX320" s="13" t="s">
        <v>80</v>
      </c>
      <c r="AY320" s="234" t="s">
        <v>133</v>
      </c>
    </row>
    <row r="321" s="2" customFormat="1" ht="24.15" customHeight="1">
      <c r="A321" s="39"/>
      <c r="B321" s="40"/>
      <c r="C321" s="205" t="s">
        <v>437</v>
      </c>
      <c r="D321" s="205" t="s">
        <v>136</v>
      </c>
      <c r="E321" s="206" t="s">
        <v>438</v>
      </c>
      <c r="F321" s="207" t="s">
        <v>439</v>
      </c>
      <c r="G321" s="208" t="s">
        <v>218</v>
      </c>
      <c r="H321" s="209">
        <v>1.69</v>
      </c>
      <c r="I321" s="210"/>
      <c r="J321" s="211">
        <f>ROUND(I321*H321,2)</f>
        <v>0</v>
      </c>
      <c r="K321" s="207" t="s">
        <v>140</v>
      </c>
      <c r="L321" s="45"/>
      <c r="M321" s="212" t="s">
        <v>19</v>
      </c>
      <c r="N321" s="213" t="s">
        <v>43</v>
      </c>
      <c r="O321" s="85"/>
      <c r="P321" s="214">
        <f>O321*H321</f>
        <v>0</v>
      </c>
      <c r="Q321" s="214">
        <v>0</v>
      </c>
      <c r="R321" s="214">
        <f>Q321*H321</f>
        <v>0</v>
      </c>
      <c r="S321" s="214">
        <v>0</v>
      </c>
      <c r="T321" s="215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16" t="s">
        <v>153</v>
      </c>
      <c r="AT321" s="216" t="s">
        <v>136</v>
      </c>
      <c r="AU321" s="216" t="s">
        <v>82</v>
      </c>
      <c r="AY321" s="18" t="s">
        <v>133</v>
      </c>
      <c r="BE321" s="217">
        <f>IF(N321="základní",J321,0)</f>
        <v>0</v>
      </c>
      <c r="BF321" s="217">
        <f>IF(N321="snížená",J321,0)</f>
        <v>0</v>
      </c>
      <c r="BG321" s="217">
        <f>IF(N321="zákl. přenesená",J321,0)</f>
        <v>0</v>
      </c>
      <c r="BH321" s="217">
        <f>IF(N321="sníž. přenesená",J321,0)</f>
        <v>0</v>
      </c>
      <c r="BI321" s="217">
        <f>IF(N321="nulová",J321,0)</f>
        <v>0</v>
      </c>
      <c r="BJ321" s="18" t="s">
        <v>80</v>
      </c>
      <c r="BK321" s="217">
        <f>ROUND(I321*H321,2)</f>
        <v>0</v>
      </c>
      <c r="BL321" s="18" t="s">
        <v>153</v>
      </c>
      <c r="BM321" s="216" t="s">
        <v>440</v>
      </c>
    </row>
    <row r="322" s="2" customFormat="1">
      <c r="A322" s="39"/>
      <c r="B322" s="40"/>
      <c r="C322" s="41"/>
      <c r="D322" s="218" t="s">
        <v>143</v>
      </c>
      <c r="E322" s="41"/>
      <c r="F322" s="219" t="s">
        <v>441</v>
      </c>
      <c r="G322" s="41"/>
      <c r="H322" s="41"/>
      <c r="I322" s="220"/>
      <c r="J322" s="41"/>
      <c r="K322" s="41"/>
      <c r="L322" s="45"/>
      <c r="M322" s="221"/>
      <c r="N322" s="222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143</v>
      </c>
      <c r="AU322" s="18" t="s">
        <v>82</v>
      </c>
    </row>
    <row r="323" s="2" customFormat="1" ht="24.15" customHeight="1">
      <c r="A323" s="39"/>
      <c r="B323" s="40"/>
      <c r="C323" s="205" t="s">
        <v>442</v>
      </c>
      <c r="D323" s="205" t="s">
        <v>136</v>
      </c>
      <c r="E323" s="206" t="s">
        <v>443</v>
      </c>
      <c r="F323" s="207" t="s">
        <v>444</v>
      </c>
      <c r="G323" s="208" t="s">
        <v>218</v>
      </c>
      <c r="H323" s="209">
        <v>1.69</v>
      </c>
      <c r="I323" s="210"/>
      <c r="J323" s="211">
        <f>ROUND(I323*H323,2)</f>
        <v>0</v>
      </c>
      <c r="K323" s="207" t="s">
        <v>140</v>
      </c>
      <c r="L323" s="45"/>
      <c r="M323" s="212" t="s">
        <v>19</v>
      </c>
      <c r="N323" s="213" t="s">
        <v>43</v>
      </c>
      <c r="O323" s="85"/>
      <c r="P323" s="214">
        <f>O323*H323</f>
        <v>0</v>
      </c>
      <c r="Q323" s="214">
        <v>0</v>
      </c>
      <c r="R323" s="214">
        <f>Q323*H323</f>
        <v>0</v>
      </c>
      <c r="S323" s="214">
        <v>0</v>
      </c>
      <c r="T323" s="215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16" t="s">
        <v>153</v>
      </c>
      <c r="AT323" s="216" t="s">
        <v>136</v>
      </c>
      <c r="AU323" s="216" t="s">
        <v>82</v>
      </c>
      <c r="AY323" s="18" t="s">
        <v>133</v>
      </c>
      <c r="BE323" s="217">
        <f>IF(N323="základní",J323,0)</f>
        <v>0</v>
      </c>
      <c r="BF323" s="217">
        <f>IF(N323="snížená",J323,0)</f>
        <v>0</v>
      </c>
      <c r="BG323" s="217">
        <f>IF(N323="zákl. přenesená",J323,0)</f>
        <v>0</v>
      </c>
      <c r="BH323" s="217">
        <f>IF(N323="sníž. přenesená",J323,0)</f>
        <v>0</v>
      </c>
      <c r="BI323" s="217">
        <f>IF(N323="nulová",J323,0)</f>
        <v>0</v>
      </c>
      <c r="BJ323" s="18" t="s">
        <v>80</v>
      </c>
      <c r="BK323" s="217">
        <f>ROUND(I323*H323,2)</f>
        <v>0</v>
      </c>
      <c r="BL323" s="18" t="s">
        <v>153</v>
      </c>
      <c r="BM323" s="216" t="s">
        <v>445</v>
      </c>
    </row>
    <row r="324" s="2" customFormat="1">
      <c r="A324" s="39"/>
      <c r="B324" s="40"/>
      <c r="C324" s="41"/>
      <c r="D324" s="218" t="s">
        <v>143</v>
      </c>
      <c r="E324" s="41"/>
      <c r="F324" s="219" t="s">
        <v>446</v>
      </c>
      <c r="G324" s="41"/>
      <c r="H324" s="41"/>
      <c r="I324" s="220"/>
      <c r="J324" s="41"/>
      <c r="K324" s="41"/>
      <c r="L324" s="45"/>
      <c r="M324" s="221"/>
      <c r="N324" s="222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143</v>
      </c>
      <c r="AU324" s="18" t="s">
        <v>82</v>
      </c>
    </row>
    <row r="325" s="12" customFormat="1" ht="22.8" customHeight="1">
      <c r="A325" s="12"/>
      <c r="B325" s="189"/>
      <c r="C325" s="190"/>
      <c r="D325" s="191" t="s">
        <v>71</v>
      </c>
      <c r="E325" s="203" t="s">
        <v>447</v>
      </c>
      <c r="F325" s="203" t="s">
        <v>448</v>
      </c>
      <c r="G325" s="190"/>
      <c r="H325" s="190"/>
      <c r="I325" s="193"/>
      <c r="J325" s="204">
        <f>BK325</f>
        <v>0</v>
      </c>
      <c r="K325" s="190"/>
      <c r="L325" s="195"/>
      <c r="M325" s="196"/>
      <c r="N325" s="197"/>
      <c r="O325" s="197"/>
      <c r="P325" s="198">
        <f>SUM(P326:P464)</f>
        <v>0</v>
      </c>
      <c r="Q325" s="197"/>
      <c r="R325" s="198">
        <f>SUM(R326:R464)</f>
        <v>2.4251226099999998</v>
      </c>
      <c r="S325" s="197"/>
      <c r="T325" s="199">
        <f>SUM(T326:T464)</f>
        <v>1.7260459000000004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00" t="s">
        <v>82</v>
      </c>
      <c r="AT325" s="201" t="s">
        <v>71</v>
      </c>
      <c r="AU325" s="201" t="s">
        <v>80</v>
      </c>
      <c r="AY325" s="200" t="s">
        <v>133</v>
      </c>
      <c r="BK325" s="202">
        <f>SUM(BK326:BK464)</f>
        <v>0</v>
      </c>
    </row>
    <row r="326" s="2" customFormat="1" ht="16.5" customHeight="1">
      <c r="A326" s="39"/>
      <c r="B326" s="40"/>
      <c r="C326" s="205" t="s">
        <v>449</v>
      </c>
      <c r="D326" s="205" t="s">
        <v>136</v>
      </c>
      <c r="E326" s="206" t="s">
        <v>450</v>
      </c>
      <c r="F326" s="207" t="s">
        <v>451</v>
      </c>
      <c r="G326" s="208" t="s">
        <v>19</v>
      </c>
      <c r="H326" s="209">
        <v>1</v>
      </c>
      <c r="I326" s="210"/>
      <c r="J326" s="211">
        <f>ROUND(I326*H326,2)</f>
        <v>0</v>
      </c>
      <c r="K326" s="207" t="s">
        <v>19</v>
      </c>
      <c r="L326" s="45"/>
      <c r="M326" s="212" t="s">
        <v>19</v>
      </c>
      <c r="N326" s="213" t="s">
        <v>43</v>
      </c>
      <c r="O326" s="85"/>
      <c r="P326" s="214">
        <f>O326*H326</f>
        <v>0</v>
      </c>
      <c r="Q326" s="214">
        <v>0</v>
      </c>
      <c r="R326" s="214">
        <f>Q326*H326</f>
        <v>0</v>
      </c>
      <c r="S326" s="214">
        <v>0</v>
      </c>
      <c r="T326" s="215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16" t="s">
        <v>153</v>
      </c>
      <c r="AT326" s="216" t="s">
        <v>136</v>
      </c>
      <c r="AU326" s="216" t="s">
        <v>82</v>
      </c>
      <c r="AY326" s="18" t="s">
        <v>133</v>
      </c>
      <c r="BE326" s="217">
        <f>IF(N326="základní",J326,0)</f>
        <v>0</v>
      </c>
      <c r="BF326" s="217">
        <f>IF(N326="snížená",J326,0)</f>
        <v>0</v>
      </c>
      <c r="BG326" s="217">
        <f>IF(N326="zákl. přenesená",J326,0)</f>
        <v>0</v>
      </c>
      <c r="BH326" s="217">
        <f>IF(N326="sníž. přenesená",J326,0)</f>
        <v>0</v>
      </c>
      <c r="BI326" s="217">
        <f>IF(N326="nulová",J326,0)</f>
        <v>0</v>
      </c>
      <c r="BJ326" s="18" t="s">
        <v>80</v>
      </c>
      <c r="BK326" s="217">
        <f>ROUND(I326*H326,2)</f>
        <v>0</v>
      </c>
      <c r="BL326" s="18" t="s">
        <v>153</v>
      </c>
      <c r="BM326" s="216" t="s">
        <v>452</v>
      </c>
    </row>
    <row r="327" s="2" customFormat="1" ht="16.5" customHeight="1">
      <c r="A327" s="39"/>
      <c r="B327" s="40"/>
      <c r="C327" s="205" t="s">
        <v>453</v>
      </c>
      <c r="D327" s="205" t="s">
        <v>136</v>
      </c>
      <c r="E327" s="206" t="s">
        <v>454</v>
      </c>
      <c r="F327" s="207" t="s">
        <v>455</v>
      </c>
      <c r="G327" s="208" t="s">
        <v>179</v>
      </c>
      <c r="H327" s="209">
        <v>38</v>
      </c>
      <c r="I327" s="210"/>
      <c r="J327" s="211">
        <f>ROUND(I327*H327,2)</f>
        <v>0</v>
      </c>
      <c r="K327" s="207" t="s">
        <v>19</v>
      </c>
      <c r="L327" s="45"/>
      <c r="M327" s="212" t="s">
        <v>19</v>
      </c>
      <c r="N327" s="213" t="s">
        <v>43</v>
      </c>
      <c r="O327" s="85"/>
      <c r="P327" s="214">
        <f>O327*H327</f>
        <v>0</v>
      </c>
      <c r="Q327" s="214">
        <v>0</v>
      </c>
      <c r="R327" s="214">
        <f>Q327*H327</f>
        <v>0</v>
      </c>
      <c r="S327" s="214">
        <v>0</v>
      </c>
      <c r="T327" s="215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16" t="s">
        <v>153</v>
      </c>
      <c r="AT327" s="216" t="s">
        <v>136</v>
      </c>
      <c r="AU327" s="216" t="s">
        <v>82</v>
      </c>
      <c r="AY327" s="18" t="s">
        <v>133</v>
      </c>
      <c r="BE327" s="217">
        <f>IF(N327="základní",J327,0)</f>
        <v>0</v>
      </c>
      <c r="BF327" s="217">
        <f>IF(N327="snížená",J327,0)</f>
        <v>0</v>
      </c>
      <c r="BG327" s="217">
        <f>IF(N327="zákl. přenesená",J327,0)</f>
        <v>0</v>
      </c>
      <c r="BH327" s="217">
        <f>IF(N327="sníž. přenesená",J327,0)</f>
        <v>0</v>
      </c>
      <c r="BI327" s="217">
        <f>IF(N327="nulová",J327,0)</f>
        <v>0</v>
      </c>
      <c r="BJ327" s="18" t="s">
        <v>80</v>
      </c>
      <c r="BK327" s="217">
        <f>ROUND(I327*H327,2)</f>
        <v>0</v>
      </c>
      <c r="BL327" s="18" t="s">
        <v>153</v>
      </c>
      <c r="BM327" s="216" t="s">
        <v>456</v>
      </c>
    </row>
    <row r="328" s="13" customFormat="1">
      <c r="A328" s="13"/>
      <c r="B328" s="223"/>
      <c r="C328" s="224"/>
      <c r="D328" s="225" t="s">
        <v>145</v>
      </c>
      <c r="E328" s="226" t="s">
        <v>19</v>
      </c>
      <c r="F328" s="227" t="s">
        <v>457</v>
      </c>
      <c r="G328" s="224"/>
      <c r="H328" s="228">
        <v>30.800000000000001</v>
      </c>
      <c r="I328" s="229"/>
      <c r="J328" s="224"/>
      <c r="K328" s="224"/>
      <c r="L328" s="230"/>
      <c r="M328" s="231"/>
      <c r="N328" s="232"/>
      <c r="O328" s="232"/>
      <c r="P328" s="232"/>
      <c r="Q328" s="232"/>
      <c r="R328" s="232"/>
      <c r="S328" s="232"/>
      <c r="T328" s="23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4" t="s">
        <v>145</v>
      </c>
      <c r="AU328" s="234" t="s">
        <v>82</v>
      </c>
      <c r="AV328" s="13" t="s">
        <v>82</v>
      </c>
      <c r="AW328" s="13" t="s">
        <v>33</v>
      </c>
      <c r="AX328" s="13" t="s">
        <v>72</v>
      </c>
      <c r="AY328" s="234" t="s">
        <v>133</v>
      </c>
    </row>
    <row r="329" s="13" customFormat="1">
      <c r="A329" s="13"/>
      <c r="B329" s="223"/>
      <c r="C329" s="224"/>
      <c r="D329" s="225" t="s">
        <v>145</v>
      </c>
      <c r="E329" s="226" t="s">
        <v>19</v>
      </c>
      <c r="F329" s="227" t="s">
        <v>458</v>
      </c>
      <c r="G329" s="224"/>
      <c r="H329" s="228">
        <v>4.2000000000000002</v>
      </c>
      <c r="I329" s="229"/>
      <c r="J329" s="224"/>
      <c r="K329" s="224"/>
      <c r="L329" s="230"/>
      <c r="M329" s="231"/>
      <c r="N329" s="232"/>
      <c r="O329" s="232"/>
      <c r="P329" s="232"/>
      <c r="Q329" s="232"/>
      <c r="R329" s="232"/>
      <c r="S329" s="232"/>
      <c r="T329" s="23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4" t="s">
        <v>145</v>
      </c>
      <c r="AU329" s="234" t="s">
        <v>82</v>
      </c>
      <c r="AV329" s="13" t="s">
        <v>82</v>
      </c>
      <c r="AW329" s="13" t="s">
        <v>33</v>
      </c>
      <c r="AX329" s="13" t="s">
        <v>72</v>
      </c>
      <c r="AY329" s="234" t="s">
        <v>133</v>
      </c>
    </row>
    <row r="330" s="13" customFormat="1">
      <c r="A330" s="13"/>
      <c r="B330" s="223"/>
      <c r="C330" s="224"/>
      <c r="D330" s="225" t="s">
        <v>145</v>
      </c>
      <c r="E330" s="226" t="s">
        <v>19</v>
      </c>
      <c r="F330" s="227" t="s">
        <v>459</v>
      </c>
      <c r="G330" s="224"/>
      <c r="H330" s="228">
        <v>3</v>
      </c>
      <c r="I330" s="229"/>
      <c r="J330" s="224"/>
      <c r="K330" s="224"/>
      <c r="L330" s="230"/>
      <c r="M330" s="231"/>
      <c r="N330" s="232"/>
      <c r="O330" s="232"/>
      <c r="P330" s="232"/>
      <c r="Q330" s="232"/>
      <c r="R330" s="232"/>
      <c r="S330" s="232"/>
      <c r="T330" s="23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4" t="s">
        <v>145</v>
      </c>
      <c r="AU330" s="234" t="s">
        <v>82</v>
      </c>
      <c r="AV330" s="13" t="s">
        <v>82</v>
      </c>
      <c r="AW330" s="13" t="s">
        <v>33</v>
      </c>
      <c r="AX330" s="13" t="s">
        <v>72</v>
      </c>
      <c r="AY330" s="234" t="s">
        <v>133</v>
      </c>
    </row>
    <row r="331" s="14" customFormat="1">
      <c r="A331" s="14"/>
      <c r="B331" s="235"/>
      <c r="C331" s="236"/>
      <c r="D331" s="225" t="s">
        <v>145</v>
      </c>
      <c r="E331" s="237" t="s">
        <v>19</v>
      </c>
      <c r="F331" s="238" t="s">
        <v>150</v>
      </c>
      <c r="G331" s="236"/>
      <c r="H331" s="239">
        <v>38</v>
      </c>
      <c r="I331" s="240"/>
      <c r="J331" s="236"/>
      <c r="K331" s="236"/>
      <c r="L331" s="241"/>
      <c r="M331" s="242"/>
      <c r="N331" s="243"/>
      <c r="O331" s="243"/>
      <c r="P331" s="243"/>
      <c r="Q331" s="243"/>
      <c r="R331" s="243"/>
      <c r="S331" s="243"/>
      <c r="T331" s="24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5" t="s">
        <v>145</v>
      </c>
      <c r="AU331" s="245" t="s">
        <v>82</v>
      </c>
      <c r="AV331" s="14" t="s">
        <v>141</v>
      </c>
      <c r="AW331" s="14" t="s">
        <v>33</v>
      </c>
      <c r="AX331" s="14" t="s">
        <v>80</v>
      </c>
      <c r="AY331" s="245" t="s">
        <v>133</v>
      </c>
    </row>
    <row r="332" s="2" customFormat="1" ht="16.5" customHeight="1">
      <c r="A332" s="39"/>
      <c r="B332" s="40"/>
      <c r="C332" s="205" t="s">
        <v>460</v>
      </c>
      <c r="D332" s="205" t="s">
        <v>136</v>
      </c>
      <c r="E332" s="206" t="s">
        <v>461</v>
      </c>
      <c r="F332" s="207" t="s">
        <v>462</v>
      </c>
      <c r="G332" s="208" t="s">
        <v>179</v>
      </c>
      <c r="H332" s="209">
        <v>38</v>
      </c>
      <c r="I332" s="210"/>
      <c r="J332" s="211">
        <f>ROUND(I332*H332,2)</f>
        <v>0</v>
      </c>
      <c r="K332" s="207" t="s">
        <v>19</v>
      </c>
      <c r="L332" s="45"/>
      <c r="M332" s="212" t="s">
        <v>19</v>
      </c>
      <c r="N332" s="213" t="s">
        <v>43</v>
      </c>
      <c r="O332" s="85"/>
      <c r="P332" s="214">
        <f>O332*H332</f>
        <v>0</v>
      </c>
      <c r="Q332" s="214">
        <v>0</v>
      </c>
      <c r="R332" s="214">
        <f>Q332*H332</f>
        <v>0</v>
      </c>
      <c r="S332" s="214">
        <v>0</v>
      </c>
      <c r="T332" s="215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16" t="s">
        <v>153</v>
      </c>
      <c r="AT332" s="216" t="s">
        <v>136</v>
      </c>
      <c r="AU332" s="216" t="s">
        <v>82</v>
      </c>
      <c r="AY332" s="18" t="s">
        <v>133</v>
      </c>
      <c r="BE332" s="217">
        <f>IF(N332="základní",J332,0)</f>
        <v>0</v>
      </c>
      <c r="BF332" s="217">
        <f>IF(N332="snížená",J332,0)</f>
        <v>0</v>
      </c>
      <c r="BG332" s="217">
        <f>IF(N332="zákl. přenesená",J332,0)</f>
        <v>0</v>
      </c>
      <c r="BH332" s="217">
        <f>IF(N332="sníž. přenesená",J332,0)</f>
        <v>0</v>
      </c>
      <c r="BI332" s="217">
        <f>IF(N332="nulová",J332,0)</f>
        <v>0</v>
      </c>
      <c r="BJ332" s="18" t="s">
        <v>80</v>
      </c>
      <c r="BK332" s="217">
        <f>ROUND(I332*H332,2)</f>
        <v>0</v>
      </c>
      <c r="BL332" s="18" t="s">
        <v>153</v>
      </c>
      <c r="BM332" s="216" t="s">
        <v>463</v>
      </c>
    </row>
    <row r="333" s="13" customFormat="1">
      <c r="A333" s="13"/>
      <c r="B333" s="223"/>
      <c r="C333" s="224"/>
      <c r="D333" s="225" t="s">
        <v>145</v>
      </c>
      <c r="E333" s="226" t="s">
        <v>19</v>
      </c>
      <c r="F333" s="227" t="s">
        <v>457</v>
      </c>
      <c r="G333" s="224"/>
      <c r="H333" s="228">
        <v>30.800000000000001</v>
      </c>
      <c r="I333" s="229"/>
      <c r="J333" s="224"/>
      <c r="K333" s="224"/>
      <c r="L333" s="230"/>
      <c r="M333" s="231"/>
      <c r="N333" s="232"/>
      <c r="O333" s="232"/>
      <c r="P333" s="232"/>
      <c r="Q333" s="232"/>
      <c r="R333" s="232"/>
      <c r="S333" s="232"/>
      <c r="T333" s="23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4" t="s">
        <v>145</v>
      </c>
      <c r="AU333" s="234" t="s">
        <v>82</v>
      </c>
      <c r="AV333" s="13" t="s">
        <v>82</v>
      </c>
      <c r="AW333" s="13" t="s">
        <v>33</v>
      </c>
      <c r="AX333" s="13" t="s">
        <v>72</v>
      </c>
      <c r="AY333" s="234" t="s">
        <v>133</v>
      </c>
    </row>
    <row r="334" s="13" customFormat="1">
      <c r="A334" s="13"/>
      <c r="B334" s="223"/>
      <c r="C334" s="224"/>
      <c r="D334" s="225" t="s">
        <v>145</v>
      </c>
      <c r="E334" s="226" t="s">
        <v>19</v>
      </c>
      <c r="F334" s="227" t="s">
        <v>458</v>
      </c>
      <c r="G334" s="224"/>
      <c r="H334" s="228">
        <v>4.2000000000000002</v>
      </c>
      <c r="I334" s="229"/>
      <c r="J334" s="224"/>
      <c r="K334" s="224"/>
      <c r="L334" s="230"/>
      <c r="M334" s="231"/>
      <c r="N334" s="232"/>
      <c r="O334" s="232"/>
      <c r="P334" s="232"/>
      <c r="Q334" s="232"/>
      <c r="R334" s="232"/>
      <c r="S334" s="232"/>
      <c r="T334" s="23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4" t="s">
        <v>145</v>
      </c>
      <c r="AU334" s="234" t="s">
        <v>82</v>
      </c>
      <c r="AV334" s="13" t="s">
        <v>82</v>
      </c>
      <c r="AW334" s="13" t="s">
        <v>33</v>
      </c>
      <c r="AX334" s="13" t="s">
        <v>72</v>
      </c>
      <c r="AY334" s="234" t="s">
        <v>133</v>
      </c>
    </row>
    <row r="335" s="13" customFormat="1">
      <c r="A335" s="13"/>
      <c r="B335" s="223"/>
      <c r="C335" s="224"/>
      <c r="D335" s="225" t="s">
        <v>145</v>
      </c>
      <c r="E335" s="226" t="s">
        <v>19</v>
      </c>
      <c r="F335" s="227" t="s">
        <v>459</v>
      </c>
      <c r="G335" s="224"/>
      <c r="H335" s="228">
        <v>3</v>
      </c>
      <c r="I335" s="229"/>
      <c r="J335" s="224"/>
      <c r="K335" s="224"/>
      <c r="L335" s="230"/>
      <c r="M335" s="231"/>
      <c r="N335" s="232"/>
      <c r="O335" s="232"/>
      <c r="P335" s="232"/>
      <c r="Q335" s="232"/>
      <c r="R335" s="232"/>
      <c r="S335" s="232"/>
      <c r="T335" s="23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4" t="s">
        <v>145</v>
      </c>
      <c r="AU335" s="234" t="s">
        <v>82</v>
      </c>
      <c r="AV335" s="13" t="s">
        <v>82</v>
      </c>
      <c r="AW335" s="13" t="s">
        <v>33</v>
      </c>
      <c r="AX335" s="13" t="s">
        <v>72</v>
      </c>
      <c r="AY335" s="234" t="s">
        <v>133</v>
      </c>
    </row>
    <row r="336" s="14" customFormat="1">
      <c r="A336" s="14"/>
      <c r="B336" s="235"/>
      <c r="C336" s="236"/>
      <c r="D336" s="225" t="s">
        <v>145</v>
      </c>
      <c r="E336" s="237" t="s">
        <v>19</v>
      </c>
      <c r="F336" s="238" t="s">
        <v>150</v>
      </c>
      <c r="G336" s="236"/>
      <c r="H336" s="239">
        <v>38</v>
      </c>
      <c r="I336" s="240"/>
      <c r="J336" s="236"/>
      <c r="K336" s="236"/>
      <c r="L336" s="241"/>
      <c r="M336" s="242"/>
      <c r="N336" s="243"/>
      <c r="O336" s="243"/>
      <c r="P336" s="243"/>
      <c r="Q336" s="243"/>
      <c r="R336" s="243"/>
      <c r="S336" s="243"/>
      <c r="T336" s="24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5" t="s">
        <v>145</v>
      </c>
      <c r="AU336" s="245" t="s">
        <v>82</v>
      </c>
      <c r="AV336" s="14" t="s">
        <v>141</v>
      </c>
      <c r="AW336" s="14" t="s">
        <v>33</v>
      </c>
      <c r="AX336" s="14" t="s">
        <v>80</v>
      </c>
      <c r="AY336" s="245" t="s">
        <v>133</v>
      </c>
    </row>
    <row r="337" s="2" customFormat="1" ht="16.5" customHeight="1">
      <c r="A337" s="39"/>
      <c r="B337" s="40"/>
      <c r="C337" s="205" t="s">
        <v>464</v>
      </c>
      <c r="D337" s="205" t="s">
        <v>136</v>
      </c>
      <c r="E337" s="206" t="s">
        <v>465</v>
      </c>
      <c r="F337" s="207" t="s">
        <v>466</v>
      </c>
      <c r="G337" s="208" t="s">
        <v>139</v>
      </c>
      <c r="H337" s="209">
        <v>11.48</v>
      </c>
      <c r="I337" s="210"/>
      <c r="J337" s="211">
        <f>ROUND(I337*H337,2)</f>
        <v>0</v>
      </c>
      <c r="K337" s="207" t="s">
        <v>140</v>
      </c>
      <c r="L337" s="45"/>
      <c r="M337" s="212" t="s">
        <v>19</v>
      </c>
      <c r="N337" s="213" t="s">
        <v>43</v>
      </c>
      <c r="O337" s="85"/>
      <c r="P337" s="214">
        <f>O337*H337</f>
        <v>0</v>
      </c>
      <c r="Q337" s="214">
        <v>0</v>
      </c>
      <c r="R337" s="214">
        <f>Q337*H337</f>
        <v>0</v>
      </c>
      <c r="S337" s="214">
        <v>0.00594</v>
      </c>
      <c r="T337" s="215">
        <f>S337*H337</f>
        <v>0.068191200000000007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16" t="s">
        <v>153</v>
      </c>
      <c r="AT337" s="216" t="s">
        <v>136</v>
      </c>
      <c r="AU337" s="216" t="s">
        <v>82</v>
      </c>
      <c r="AY337" s="18" t="s">
        <v>133</v>
      </c>
      <c r="BE337" s="217">
        <f>IF(N337="základní",J337,0)</f>
        <v>0</v>
      </c>
      <c r="BF337" s="217">
        <f>IF(N337="snížená",J337,0)</f>
        <v>0</v>
      </c>
      <c r="BG337" s="217">
        <f>IF(N337="zákl. přenesená",J337,0)</f>
        <v>0</v>
      </c>
      <c r="BH337" s="217">
        <f>IF(N337="sníž. přenesená",J337,0)</f>
        <v>0</v>
      </c>
      <c r="BI337" s="217">
        <f>IF(N337="nulová",J337,0)</f>
        <v>0</v>
      </c>
      <c r="BJ337" s="18" t="s">
        <v>80</v>
      </c>
      <c r="BK337" s="217">
        <f>ROUND(I337*H337,2)</f>
        <v>0</v>
      </c>
      <c r="BL337" s="18" t="s">
        <v>153</v>
      </c>
      <c r="BM337" s="216" t="s">
        <v>467</v>
      </c>
    </row>
    <row r="338" s="2" customFormat="1">
      <c r="A338" s="39"/>
      <c r="B338" s="40"/>
      <c r="C338" s="41"/>
      <c r="D338" s="218" t="s">
        <v>143</v>
      </c>
      <c r="E338" s="41"/>
      <c r="F338" s="219" t="s">
        <v>468</v>
      </c>
      <c r="G338" s="41"/>
      <c r="H338" s="41"/>
      <c r="I338" s="220"/>
      <c r="J338" s="41"/>
      <c r="K338" s="41"/>
      <c r="L338" s="45"/>
      <c r="M338" s="221"/>
      <c r="N338" s="222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143</v>
      </c>
      <c r="AU338" s="18" t="s">
        <v>82</v>
      </c>
    </row>
    <row r="339" s="13" customFormat="1">
      <c r="A339" s="13"/>
      <c r="B339" s="223"/>
      <c r="C339" s="224"/>
      <c r="D339" s="225" t="s">
        <v>145</v>
      </c>
      <c r="E339" s="226" t="s">
        <v>19</v>
      </c>
      <c r="F339" s="227" t="s">
        <v>469</v>
      </c>
      <c r="G339" s="224"/>
      <c r="H339" s="228">
        <v>6.2000000000000002</v>
      </c>
      <c r="I339" s="229"/>
      <c r="J339" s="224"/>
      <c r="K339" s="224"/>
      <c r="L339" s="230"/>
      <c r="M339" s="231"/>
      <c r="N339" s="232"/>
      <c r="O339" s="232"/>
      <c r="P339" s="232"/>
      <c r="Q339" s="232"/>
      <c r="R339" s="232"/>
      <c r="S339" s="232"/>
      <c r="T339" s="23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4" t="s">
        <v>145</v>
      </c>
      <c r="AU339" s="234" t="s">
        <v>82</v>
      </c>
      <c r="AV339" s="13" t="s">
        <v>82</v>
      </c>
      <c r="AW339" s="13" t="s">
        <v>33</v>
      </c>
      <c r="AX339" s="13" t="s">
        <v>72</v>
      </c>
      <c r="AY339" s="234" t="s">
        <v>133</v>
      </c>
    </row>
    <row r="340" s="13" customFormat="1">
      <c r="A340" s="13"/>
      <c r="B340" s="223"/>
      <c r="C340" s="224"/>
      <c r="D340" s="225" t="s">
        <v>145</v>
      </c>
      <c r="E340" s="226" t="s">
        <v>19</v>
      </c>
      <c r="F340" s="227" t="s">
        <v>470</v>
      </c>
      <c r="G340" s="224"/>
      <c r="H340" s="228">
        <v>5.2800000000000002</v>
      </c>
      <c r="I340" s="229"/>
      <c r="J340" s="224"/>
      <c r="K340" s="224"/>
      <c r="L340" s="230"/>
      <c r="M340" s="231"/>
      <c r="N340" s="232"/>
      <c r="O340" s="232"/>
      <c r="P340" s="232"/>
      <c r="Q340" s="232"/>
      <c r="R340" s="232"/>
      <c r="S340" s="232"/>
      <c r="T340" s="23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4" t="s">
        <v>145</v>
      </c>
      <c r="AU340" s="234" t="s">
        <v>82</v>
      </c>
      <c r="AV340" s="13" t="s">
        <v>82</v>
      </c>
      <c r="AW340" s="13" t="s">
        <v>33</v>
      </c>
      <c r="AX340" s="13" t="s">
        <v>72</v>
      </c>
      <c r="AY340" s="234" t="s">
        <v>133</v>
      </c>
    </row>
    <row r="341" s="14" customFormat="1">
      <c r="A341" s="14"/>
      <c r="B341" s="235"/>
      <c r="C341" s="236"/>
      <c r="D341" s="225" t="s">
        <v>145</v>
      </c>
      <c r="E341" s="237" t="s">
        <v>19</v>
      </c>
      <c r="F341" s="238" t="s">
        <v>150</v>
      </c>
      <c r="G341" s="236"/>
      <c r="H341" s="239">
        <v>11.48</v>
      </c>
      <c r="I341" s="240"/>
      <c r="J341" s="236"/>
      <c r="K341" s="236"/>
      <c r="L341" s="241"/>
      <c r="M341" s="242"/>
      <c r="N341" s="243"/>
      <c r="O341" s="243"/>
      <c r="P341" s="243"/>
      <c r="Q341" s="243"/>
      <c r="R341" s="243"/>
      <c r="S341" s="243"/>
      <c r="T341" s="24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5" t="s">
        <v>145</v>
      </c>
      <c r="AU341" s="245" t="s">
        <v>82</v>
      </c>
      <c r="AV341" s="14" t="s">
        <v>141</v>
      </c>
      <c r="AW341" s="14" t="s">
        <v>33</v>
      </c>
      <c r="AX341" s="14" t="s">
        <v>80</v>
      </c>
      <c r="AY341" s="245" t="s">
        <v>133</v>
      </c>
    </row>
    <row r="342" s="2" customFormat="1" ht="21.75" customHeight="1">
      <c r="A342" s="39"/>
      <c r="B342" s="40"/>
      <c r="C342" s="205" t="s">
        <v>471</v>
      </c>
      <c r="D342" s="205" t="s">
        <v>136</v>
      </c>
      <c r="E342" s="206" t="s">
        <v>472</v>
      </c>
      <c r="F342" s="207" t="s">
        <v>473</v>
      </c>
      <c r="G342" s="208" t="s">
        <v>179</v>
      </c>
      <c r="H342" s="209">
        <v>137.63999999999999</v>
      </c>
      <c r="I342" s="210"/>
      <c r="J342" s="211">
        <f>ROUND(I342*H342,2)</f>
        <v>0</v>
      </c>
      <c r="K342" s="207" t="s">
        <v>140</v>
      </c>
      <c r="L342" s="45"/>
      <c r="M342" s="212" t="s">
        <v>19</v>
      </c>
      <c r="N342" s="213" t="s">
        <v>43</v>
      </c>
      <c r="O342" s="85"/>
      <c r="P342" s="214">
        <f>O342*H342</f>
        <v>0</v>
      </c>
      <c r="Q342" s="214">
        <v>0</v>
      </c>
      <c r="R342" s="214">
        <f>Q342*H342</f>
        <v>0</v>
      </c>
      <c r="S342" s="214">
        <v>0.0033800000000000002</v>
      </c>
      <c r="T342" s="215">
        <f>S342*H342</f>
        <v>0.4652232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16" t="s">
        <v>153</v>
      </c>
      <c r="AT342" s="216" t="s">
        <v>136</v>
      </c>
      <c r="AU342" s="216" t="s">
        <v>82</v>
      </c>
      <c r="AY342" s="18" t="s">
        <v>133</v>
      </c>
      <c r="BE342" s="217">
        <f>IF(N342="základní",J342,0)</f>
        <v>0</v>
      </c>
      <c r="BF342" s="217">
        <f>IF(N342="snížená",J342,0)</f>
        <v>0</v>
      </c>
      <c r="BG342" s="217">
        <f>IF(N342="zákl. přenesená",J342,0)</f>
        <v>0</v>
      </c>
      <c r="BH342" s="217">
        <f>IF(N342="sníž. přenesená",J342,0)</f>
        <v>0</v>
      </c>
      <c r="BI342" s="217">
        <f>IF(N342="nulová",J342,0)</f>
        <v>0</v>
      </c>
      <c r="BJ342" s="18" t="s">
        <v>80</v>
      </c>
      <c r="BK342" s="217">
        <f>ROUND(I342*H342,2)</f>
        <v>0</v>
      </c>
      <c r="BL342" s="18" t="s">
        <v>153</v>
      </c>
      <c r="BM342" s="216" t="s">
        <v>474</v>
      </c>
    </row>
    <row r="343" s="2" customFormat="1">
      <c r="A343" s="39"/>
      <c r="B343" s="40"/>
      <c r="C343" s="41"/>
      <c r="D343" s="218" t="s">
        <v>143</v>
      </c>
      <c r="E343" s="41"/>
      <c r="F343" s="219" t="s">
        <v>475</v>
      </c>
      <c r="G343" s="41"/>
      <c r="H343" s="41"/>
      <c r="I343" s="220"/>
      <c r="J343" s="41"/>
      <c r="K343" s="41"/>
      <c r="L343" s="45"/>
      <c r="M343" s="221"/>
      <c r="N343" s="222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143</v>
      </c>
      <c r="AU343" s="18" t="s">
        <v>82</v>
      </c>
    </row>
    <row r="344" s="13" customFormat="1">
      <c r="A344" s="13"/>
      <c r="B344" s="223"/>
      <c r="C344" s="224"/>
      <c r="D344" s="225" t="s">
        <v>145</v>
      </c>
      <c r="E344" s="226" t="s">
        <v>19</v>
      </c>
      <c r="F344" s="227" t="s">
        <v>476</v>
      </c>
      <c r="G344" s="224"/>
      <c r="H344" s="228">
        <v>52.299999999999997</v>
      </c>
      <c r="I344" s="229"/>
      <c r="J344" s="224"/>
      <c r="K344" s="224"/>
      <c r="L344" s="230"/>
      <c r="M344" s="231"/>
      <c r="N344" s="232"/>
      <c r="O344" s="232"/>
      <c r="P344" s="232"/>
      <c r="Q344" s="232"/>
      <c r="R344" s="232"/>
      <c r="S344" s="232"/>
      <c r="T344" s="23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4" t="s">
        <v>145</v>
      </c>
      <c r="AU344" s="234" t="s">
        <v>82</v>
      </c>
      <c r="AV344" s="13" t="s">
        <v>82</v>
      </c>
      <c r="AW344" s="13" t="s">
        <v>33</v>
      </c>
      <c r="AX344" s="13" t="s">
        <v>72</v>
      </c>
      <c r="AY344" s="234" t="s">
        <v>133</v>
      </c>
    </row>
    <row r="345" s="13" customFormat="1">
      <c r="A345" s="13"/>
      <c r="B345" s="223"/>
      <c r="C345" s="224"/>
      <c r="D345" s="225" t="s">
        <v>145</v>
      </c>
      <c r="E345" s="226" t="s">
        <v>19</v>
      </c>
      <c r="F345" s="227" t="s">
        <v>477</v>
      </c>
      <c r="G345" s="224"/>
      <c r="H345" s="228">
        <v>34.32</v>
      </c>
      <c r="I345" s="229"/>
      <c r="J345" s="224"/>
      <c r="K345" s="224"/>
      <c r="L345" s="230"/>
      <c r="M345" s="231"/>
      <c r="N345" s="232"/>
      <c r="O345" s="232"/>
      <c r="P345" s="232"/>
      <c r="Q345" s="232"/>
      <c r="R345" s="232"/>
      <c r="S345" s="232"/>
      <c r="T345" s="23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4" t="s">
        <v>145</v>
      </c>
      <c r="AU345" s="234" t="s">
        <v>82</v>
      </c>
      <c r="AV345" s="13" t="s">
        <v>82</v>
      </c>
      <c r="AW345" s="13" t="s">
        <v>33</v>
      </c>
      <c r="AX345" s="13" t="s">
        <v>72</v>
      </c>
      <c r="AY345" s="234" t="s">
        <v>133</v>
      </c>
    </row>
    <row r="346" s="13" customFormat="1">
      <c r="A346" s="13"/>
      <c r="B346" s="223"/>
      <c r="C346" s="224"/>
      <c r="D346" s="225" t="s">
        <v>145</v>
      </c>
      <c r="E346" s="226" t="s">
        <v>19</v>
      </c>
      <c r="F346" s="227" t="s">
        <v>478</v>
      </c>
      <c r="G346" s="224"/>
      <c r="H346" s="228">
        <v>18.5</v>
      </c>
      <c r="I346" s="229"/>
      <c r="J346" s="224"/>
      <c r="K346" s="224"/>
      <c r="L346" s="230"/>
      <c r="M346" s="231"/>
      <c r="N346" s="232"/>
      <c r="O346" s="232"/>
      <c r="P346" s="232"/>
      <c r="Q346" s="232"/>
      <c r="R346" s="232"/>
      <c r="S346" s="232"/>
      <c r="T346" s="23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4" t="s">
        <v>145</v>
      </c>
      <c r="AU346" s="234" t="s">
        <v>82</v>
      </c>
      <c r="AV346" s="13" t="s">
        <v>82</v>
      </c>
      <c r="AW346" s="13" t="s">
        <v>33</v>
      </c>
      <c r="AX346" s="13" t="s">
        <v>72</v>
      </c>
      <c r="AY346" s="234" t="s">
        <v>133</v>
      </c>
    </row>
    <row r="347" s="13" customFormat="1">
      <c r="A347" s="13"/>
      <c r="B347" s="223"/>
      <c r="C347" s="224"/>
      <c r="D347" s="225" t="s">
        <v>145</v>
      </c>
      <c r="E347" s="226" t="s">
        <v>19</v>
      </c>
      <c r="F347" s="227" t="s">
        <v>479</v>
      </c>
      <c r="G347" s="224"/>
      <c r="H347" s="228">
        <v>18.52</v>
      </c>
      <c r="I347" s="229"/>
      <c r="J347" s="224"/>
      <c r="K347" s="224"/>
      <c r="L347" s="230"/>
      <c r="M347" s="231"/>
      <c r="N347" s="232"/>
      <c r="O347" s="232"/>
      <c r="P347" s="232"/>
      <c r="Q347" s="232"/>
      <c r="R347" s="232"/>
      <c r="S347" s="232"/>
      <c r="T347" s="23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4" t="s">
        <v>145</v>
      </c>
      <c r="AU347" s="234" t="s">
        <v>82</v>
      </c>
      <c r="AV347" s="13" t="s">
        <v>82</v>
      </c>
      <c r="AW347" s="13" t="s">
        <v>33</v>
      </c>
      <c r="AX347" s="13" t="s">
        <v>72</v>
      </c>
      <c r="AY347" s="234" t="s">
        <v>133</v>
      </c>
    </row>
    <row r="348" s="13" customFormat="1">
      <c r="A348" s="13"/>
      <c r="B348" s="223"/>
      <c r="C348" s="224"/>
      <c r="D348" s="225" t="s">
        <v>145</v>
      </c>
      <c r="E348" s="226" t="s">
        <v>19</v>
      </c>
      <c r="F348" s="227" t="s">
        <v>480</v>
      </c>
      <c r="G348" s="224"/>
      <c r="H348" s="228">
        <v>14</v>
      </c>
      <c r="I348" s="229"/>
      <c r="J348" s="224"/>
      <c r="K348" s="224"/>
      <c r="L348" s="230"/>
      <c r="M348" s="231"/>
      <c r="N348" s="232"/>
      <c r="O348" s="232"/>
      <c r="P348" s="232"/>
      <c r="Q348" s="232"/>
      <c r="R348" s="232"/>
      <c r="S348" s="232"/>
      <c r="T348" s="23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4" t="s">
        <v>145</v>
      </c>
      <c r="AU348" s="234" t="s">
        <v>82</v>
      </c>
      <c r="AV348" s="13" t="s">
        <v>82</v>
      </c>
      <c r="AW348" s="13" t="s">
        <v>33</v>
      </c>
      <c r="AX348" s="13" t="s">
        <v>72</v>
      </c>
      <c r="AY348" s="234" t="s">
        <v>133</v>
      </c>
    </row>
    <row r="349" s="14" customFormat="1">
      <c r="A349" s="14"/>
      <c r="B349" s="235"/>
      <c r="C349" s="236"/>
      <c r="D349" s="225" t="s">
        <v>145</v>
      </c>
      <c r="E349" s="237" t="s">
        <v>19</v>
      </c>
      <c r="F349" s="238" t="s">
        <v>150</v>
      </c>
      <c r="G349" s="236"/>
      <c r="H349" s="239">
        <v>137.63999999999999</v>
      </c>
      <c r="I349" s="240"/>
      <c r="J349" s="236"/>
      <c r="K349" s="236"/>
      <c r="L349" s="241"/>
      <c r="M349" s="242"/>
      <c r="N349" s="243"/>
      <c r="O349" s="243"/>
      <c r="P349" s="243"/>
      <c r="Q349" s="243"/>
      <c r="R349" s="243"/>
      <c r="S349" s="243"/>
      <c r="T349" s="24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5" t="s">
        <v>145</v>
      </c>
      <c r="AU349" s="245" t="s">
        <v>82</v>
      </c>
      <c r="AV349" s="14" t="s">
        <v>141</v>
      </c>
      <c r="AW349" s="14" t="s">
        <v>33</v>
      </c>
      <c r="AX349" s="14" t="s">
        <v>80</v>
      </c>
      <c r="AY349" s="245" t="s">
        <v>133</v>
      </c>
    </row>
    <row r="350" s="2" customFormat="1" ht="16.5" customHeight="1">
      <c r="A350" s="39"/>
      <c r="B350" s="40"/>
      <c r="C350" s="205" t="s">
        <v>481</v>
      </c>
      <c r="D350" s="205" t="s">
        <v>136</v>
      </c>
      <c r="E350" s="206" t="s">
        <v>482</v>
      </c>
      <c r="F350" s="207" t="s">
        <v>483</v>
      </c>
      <c r="G350" s="208" t="s">
        <v>179</v>
      </c>
      <c r="H350" s="209">
        <v>25.399999999999999</v>
      </c>
      <c r="I350" s="210"/>
      <c r="J350" s="211">
        <f>ROUND(I350*H350,2)</f>
        <v>0</v>
      </c>
      <c r="K350" s="207" t="s">
        <v>140</v>
      </c>
      <c r="L350" s="45"/>
      <c r="M350" s="212" t="s">
        <v>19</v>
      </c>
      <c r="N350" s="213" t="s">
        <v>43</v>
      </c>
      <c r="O350" s="85"/>
      <c r="P350" s="214">
        <f>O350*H350</f>
        <v>0</v>
      </c>
      <c r="Q350" s="214">
        <v>0</v>
      </c>
      <c r="R350" s="214">
        <f>Q350*H350</f>
        <v>0</v>
      </c>
      <c r="S350" s="214">
        <v>0.00348</v>
      </c>
      <c r="T350" s="215">
        <f>S350*H350</f>
        <v>0.088391999999999998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16" t="s">
        <v>153</v>
      </c>
      <c r="AT350" s="216" t="s">
        <v>136</v>
      </c>
      <c r="AU350" s="216" t="s">
        <v>82</v>
      </c>
      <c r="AY350" s="18" t="s">
        <v>133</v>
      </c>
      <c r="BE350" s="217">
        <f>IF(N350="základní",J350,0)</f>
        <v>0</v>
      </c>
      <c r="BF350" s="217">
        <f>IF(N350="snížená",J350,0)</f>
        <v>0</v>
      </c>
      <c r="BG350" s="217">
        <f>IF(N350="zákl. přenesená",J350,0)</f>
        <v>0</v>
      </c>
      <c r="BH350" s="217">
        <f>IF(N350="sníž. přenesená",J350,0)</f>
        <v>0</v>
      </c>
      <c r="BI350" s="217">
        <f>IF(N350="nulová",J350,0)</f>
        <v>0</v>
      </c>
      <c r="BJ350" s="18" t="s">
        <v>80</v>
      </c>
      <c r="BK350" s="217">
        <f>ROUND(I350*H350,2)</f>
        <v>0</v>
      </c>
      <c r="BL350" s="18" t="s">
        <v>153</v>
      </c>
      <c r="BM350" s="216" t="s">
        <v>484</v>
      </c>
    </row>
    <row r="351" s="2" customFormat="1">
      <c r="A351" s="39"/>
      <c r="B351" s="40"/>
      <c r="C351" s="41"/>
      <c r="D351" s="218" t="s">
        <v>143</v>
      </c>
      <c r="E351" s="41"/>
      <c r="F351" s="219" t="s">
        <v>485</v>
      </c>
      <c r="G351" s="41"/>
      <c r="H351" s="41"/>
      <c r="I351" s="220"/>
      <c r="J351" s="41"/>
      <c r="K351" s="41"/>
      <c r="L351" s="45"/>
      <c r="M351" s="221"/>
      <c r="N351" s="222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143</v>
      </c>
      <c r="AU351" s="18" t="s">
        <v>82</v>
      </c>
    </row>
    <row r="352" s="13" customFormat="1">
      <c r="A352" s="13"/>
      <c r="B352" s="223"/>
      <c r="C352" s="224"/>
      <c r="D352" s="225" t="s">
        <v>145</v>
      </c>
      <c r="E352" s="226" t="s">
        <v>19</v>
      </c>
      <c r="F352" s="227" t="s">
        <v>486</v>
      </c>
      <c r="G352" s="224"/>
      <c r="H352" s="228">
        <v>15.4</v>
      </c>
      <c r="I352" s="229"/>
      <c r="J352" s="224"/>
      <c r="K352" s="224"/>
      <c r="L352" s="230"/>
      <c r="M352" s="231"/>
      <c r="N352" s="232"/>
      <c r="O352" s="232"/>
      <c r="P352" s="232"/>
      <c r="Q352" s="232"/>
      <c r="R352" s="232"/>
      <c r="S352" s="232"/>
      <c r="T352" s="23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4" t="s">
        <v>145</v>
      </c>
      <c r="AU352" s="234" t="s">
        <v>82</v>
      </c>
      <c r="AV352" s="13" t="s">
        <v>82</v>
      </c>
      <c r="AW352" s="13" t="s">
        <v>33</v>
      </c>
      <c r="AX352" s="13" t="s">
        <v>72</v>
      </c>
      <c r="AY352" s="234" t="s">
        <v>133</v>
      </c>
    </row>
    <row r="353" s="13" customFormat="1">
      <c r="A353" s="13"/>
      <c r="B353" s="223"/>
      <c r="C353" s="224"/>
      <c r="D353" s="225" t="s">
        <v>145</v>
      </c>
      <c r="E353" s="226" t="s">
        <v>19</v>
      </c>
      <c r="F353" s="227" t="s">
        <v>487</v>
      </c>
      <c r="G353" s="224"/>
      <c r="H353" s="228">
        <v>5</v>
      </c>
      <c r="I353" s="229"/>
      <c r="J353" s="224"/>
      <c r="K353" s="224"/>
      <c r="L353" s="230"/>
      <c r="M353" s="231"/>
      <c r="N353" s="232"/>
      <c r="O353" s="232"/>
      <c r="P353" s="232"/>
      <c r="Q353" s="232"/>
      <c r="R353" s="232"/>
      <c r="S353" s="232"/>
      <c r="T353" s="23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4" t="s">
        <v>145</v>
      </c>
      <c r="AU353" s="234" t="s">
        <v>82</v>
      </c>
      <c r="AV353" s="13" t="s">
        <v>82</v>
      </c>
      <c r="AW353" s="13" t="s">
        <v>33</v>
      </c>
      <c r="AX353" s="13" t="s">
        <v>72</v>
      </c>
      <c r="AY353" s="234" t="s">
        <v>133</v>
      </c>
    </row>
    <row r="354" s="13" customFormat="1">
      <c r="A354" s="13"/>
      <c r="B354" s="223"/>
      <c r="C354" s="224"/>
      <c r="D354" s="225" t="s">
        <v>145</v>
      </c>
      <c r="E354" s="226" t="s">
        <v>19</v>
      </c>
      <c r="F354" s="227" t="s">
        <v>488</v>
      </c>
      <c r="G354" s="224"/>
      <c r="H354" s="228">
        <v>5</v>
      </c>
      <c r="I354" s="229"/>
      <c r="J354" s="224"/>
      <c r="K354" s="224"/>
      <c r="L354" s="230"/>
      <c r="M354" s="231"/>
      <c r="N354" s="232"/>
      <c r="O354" s="232"/>
      <c r="P354" s="232"/>
      <c r="Q354" s="232"/>
      <c r="R354" s="232"/>
      <c r="S354" s="232"/>
      <c r="T354" s="23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4" t="s">
        <v>145</v>
      </c>
      <c r="AU354" s="234" t="s">
        <v>82</v>
      </c>
      <c r="AV354" s="13" t="s">
        <v>82</v>
      </c>
      <c r="AW354" s="13" t="s">
        <v>33</v>
      </c>
      <c r="AX354" s="13" t="s">
        <v>72</v>
      </c>
      <c r="AY354" s="234" t="s">
        <v>133</v>
      </c>
    </row>
    <row r="355" s="14" customFormat="1">
      <c r="A355" s="14"/>
      <c r="B355" s="235"/>
      <c r="C355" s="236"/>
      <c r="D355" s="225" t="s">
        <v>145</v>
      </c>
      <c r="E355" s="237" t="s">
        <v>19</v>
      </c>
      <c r="F355" s="238" t="s">
        <v>150</v>
      </c>
      <c r="G355" s="236"/>
      <c r="H355" s="239">
        <v>25.399999999999999</v>
      </c>
      <c r="I355" s="240"/>
      <c r="J355" s="236"/>
      <c r="K355" s="236"/>
      <c r="L355" s="241"/>
      <c r="M355" s="242"/>
      <c r="N355" s="243"/>
      <c r="O355" s="243"/>
      <c r="P355" s="243"/>
      <c r="Q355" s="243"/>
      <c r="R355" s="243"/>
      <c r="S355" s="243"/>
      <c r="T355" s="24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5" t="s">
        <v>145</v>
      </c>
      <c r="AU355" s="245" t="s">
        <v>82</v>
      </c>
      <c r="AV355" s="14" t="s">
        <v>141</v>
      </c>
      <c r="AW355" s="14" t="s">
        <v>33</v>
      </c>
      <c r="AX355" s="14" t="s">
        <v>80</v>
      </c>
      <c r="AY355" s="245" t="s">
        <v>133</v>
      </c>
    </row>
    <row r="356" s="2" customFormat="1" ht="16.5" customHeight="1">
      <c r="A356" s="39"/>
      <c r="B356" s="40"/>
      <c r="C356" s="205" t="s">
        <v>489</v>
      </c>
      <c r="D356" s="205" t="s">
        <v>136</v>
      </c>
      <c r="E356" s="206" t="s">
        <v>490</v>
      </c>
      <c r="F356" s="207" t="s">
        <v>491</v>
      </c>
      <c r="G356" s="208" t="s">
        <v>179</v>
      </c>
      <c r="H356" s="209">
        <v>25.600000000000001</v>
      </c>
      <c r="I356" s="210"/>
      <c r="J356" s="211">
        <f>ROUND(I356*H356,2)</f>
        <v>0</v>
      </c>
      <c r="K356" s="207" t="s">
        <v>140</v>
      </c>
      <c r="L356" s="45"/>
      <c r="M356" s="212" t="s">
        <v>19</v>
      </c>
      <c r="N356" s="213" t="s">
        <v>43</v>
      </c>
      <c r="O356" s="85"/>
      <c r="P356" s="214">
        <f>O356*H356</f>
        <v>0</v>
      </c>
      <c r="Q356" s="214">
        <v>0</v>
      </c>
      <c r="R356" s="214">
        <f>Q356*H356</f>
        <v>0</v>
      </c>
      <c r="S356" s="214">
        <v>0.0016999999999999999</v>
      </c>
      <c r="T356" s="215">
        <f>S356*H356</f>
        <v>0.043520000000000003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16" t="s">
        <v>153</v>
      </c>
      <c r="AT356" s="216" t="s">
        <v>136</v>
      </c>
      <c r="AU356" s="216" t="s">
        <v>82</v>
      </c>
      <c r="AY356" s="18" t="s">
        <v>133</v>
      </c>
      <c r="BE356" s="217">
        <f>IF(N356="základní",J356,0)</f>
        <v>0</v>
      </c>
      <c r="BF356" s="217">
        <f>IF(N356="snížená",J356,0)</f>
        <v>0</v>
      </c>
      <c r="BG356" s="217">
        <f>IF(N356="zákl. přenesená",J356,0)</f>
        <v>0</v>
      </c>
      <c r="BH356" s="217">
        <f>IF(N356="sníž. přenesená",J356,0)</f>
        <v>0</v>
      </c>
      <c r="BI356" s="217">
        <f>IF(N356="nulová",J356,0)</f>
        <v>0</v>
      </c>
      <c r="BJ356" s="18" t="s">
        <v>80</v>
      </c>
      <c r="BK356" s="217">
        <f>ROUND(I356*H356,2)</f>
        <v>0</v>
      </c>
      <c r="BL356" s="18" t="s">
        <v>153</v>
      </c>
      <c r="BM356" s="216" t="s">
        <v>492</v>
      </c>
    </row>
    <row r="357" s="2" customFormat="1">
      <c r="A357" s="39"/>
      <c r="B357" s="40"/>
      <c r="C357" s="41"/>
      <c r="D357" s="218" t="s">
        <v>143</v>
      </c>
      <c r="E357" s="41"/>
      <c r="F357" s="219" t="s">
        <v>493</v>
      </c>
      <c r="G357" s="41"/>
      <c r="H357" s="41"/>
      <c r="I357" s="220"/>
      <c r="J357" s="41"/>
      <c r="K357" s="41"/>
      <c r="L357" s="45"/>
      <c r="M357" s="221"/>
      <c r="N357" s="222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143</v>
      </c>
      <c r="AU357" s="18" t="s">
        <v>82</v>
      </c>
    </row>
    <row r="358" s="13" customFormat="1">
      <c r="A358" s="13"/>
      <c r="B358" s="223"/>
      <c r="C358" s="224"/>
      <c r="D358" s="225" t="s">
        <v>145</v>
      </c>
      <c r="E358" s="226" t="s">
        <v>19</v>
      </c>
      <c r="F358" s="227" t="s">
        <v>494</v>
      </c>
      <c r="G358" s="224"/>
      <c r="H358" s="228">
        <v>7.5</v>
      </c>
      <c r="I358" s="229"/>
      <c r="J358" s="224"/>
      <c r="K358" s="224"/>
      <c r="L358" s="230"/>
      <c r="M358" s="231"/>
      <c r="N358" s="232"/>
      <c r="O358" s="232"/>
      <c r="P358" s="232"/>
      <c r="Q358" s="232"/>
      <c r="R358" s="232"/>
      <c r="S358" s="232"/>
      <c r="T358" s="23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4" t="s">
        <v>145</v>
      </c>
      <c r="AU358" s="234" t="s">
        <v>82</v>
      </c>
      <c r="AV358" s="13" t="s">
        <v>82</v>
      </c>
      <c r="AW358" s="13" t="s">
        <v>33</v>
      </c>
      <c r="AX358" s="13" t="s">
        <v>72</v>
      </c>
      <c r="AY358" s="234" t="s">
        <v>133</v>
      </c>
    </row>
    <row r="359" s="13" customFormat="1">
      <c r="A359" s="13"/>
      <c r="B359" s="223"/>
      <c r="C359" s="224"/>
      <c r="D359" s="225" t="s">
        <v>145</v>
      </c>
      <c r="E359" s="226" t="s">
        <v>19</v>
      </c>
      <c r="F359" s="227" t="s">
        <v>495</v>
      </c>
      <c r="G359" s="224"/>
      <c r="H359" s="228">
        <v>4.5</v>
      </c>
      <c r="I359" s="229"/>
      <c r="J359" s="224"/>
      <c r="K359" s="224"/>
      <c r="L359" s="230"/>
      <c r="M359" s="231"/>
      <c r="N359" s="232"/>
      <c r="O359" s="232"/>
      <c r="P359" s="232"/>
      <c r="Q359" s="232"/>
      <c r="R359" s="232"/>
      <c r="S359" s="232"/>
      <c r="T359" s="23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4" t="s">
        <v>145</v>
      </c>
      <c r="AU359" s="234" t="s">
        <v>82</v>
      </c>
      <c r="AV359" s="13" t="s">
        <v>82</v>
      </c>
      <c r="AW359" s="13" t="s">
        <v>33</v>
      </c>
      <c r="AX359" s="13" t="s">
        <v>72</v>
      </c>
      <c r="AY359" s="234" t="s">
        <v>133</v>
      </c>
    </row>
    <row r="360" s="13" customFormat="1">
      <c r="A360" s="13"/>
      <c r="B360" s="223"/>
      <c r="C360" s="224"/>
      <c r="D360" s="225" t="s">
        <v>145</v>
      </c>
      <c r="E360" s="226" t="s">
        <v>19</v>
      </c>
      <c r="F360" s="227" t="s">
        <v>496</v>
      </c>
      <c r="G360" s="224"/>
      <c r="H360" s="228">
        <v>10.6</v>
      </c>
      <c r="I360" s="229"/>
      <c r="J360" s="224"/>
      <c r="K360" s="224"/>
      <c r="L360" s="230"/>
      <c r="M360" s="231"/>
      <c r="N360" s="232"/>
      <c r="O360" s="232"/>
      <c r="P360" s="232"/>
      <c r="Q360" s="232"/>
      <c r="R360" s="232"/>
      <c r="S360" s="232"/>
      <c r="T360" s="23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4" t="s">
        <v>145</v>
      </c>
      <c r="AU360" s="234" t="s">
        <v>82</v>
      </c>
      <c r="AV360" s="13" t="s">
        <v>82</v>
      </c>
      <c r="AW360" s="13" t="s">
        <v>33</v>
      </c>
      <c r="AX360" s="13" t="s">
        <v>72</v>
      </c>
      <c r="AY360" s="234" t="s">
        <v>133</v>
      </c>
    </row>
    <row r="361" s="13" customFormat="1">
      <c r="A361" s="13"/>
      <c r="B361" s="223"/>
      <c r="C361" s="224"/>
      <c r="D361" s="225" t="s">
        <v>145</v>
      </c>
      <c r="E361" s="226" t="s">
        <v>19</v>
      </c>
      <c r="F361" s="227" t="s">
        <v>497</v>
      </c>
      <c r="G361" s="224"/>
      <c r="H361" s="228">
        <v>3</v>
      </c>
      <c r="I361" s="229"/>
      <c r="J361" s="224"/>
      <c r="K361" s="224"/>
      <c r="L361" s="230"/>
      <c r="M361" s="231"/>
      <c r="N361" s="232"/>
      <c r="O361" s="232"/>
      <c r="P361" s="232"/>
      <c r="Q361" s="232"/>
      <c r="R361" s="232"/>
      <c r="S361" s="232"/>
      <c r="T361" s="23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4" t="s">
        <v>145</v>
      </c>
      <c r="AU361" s="234" t="s">
        <v>82</v>
      </c>
      <c r="AV361" s="13" t="s">
        <v>82</v>
      </c>
      <c r="AW361" s="13" t="s">
        <v>33</v>
      </c>
      <c r="AX361" s="13" t="s">
        <v>72</v>
      </c>
      <c r="AY361" s="234" t="s">
        <v>133</v>
      </c>
    </row>
    <row r="362" s="14" customFormat="1">
      <c r="A362" s="14"/>
      <c r="B362" s="235"/>
      <c r="C362" s="236"/>
      <c r="D362" s="225" t="s">
        <v>145</v>
      </c>
      <c r="E362" s="237" t="s">
        <v>19</v>
      </c>
      <c r="F362" s="238" t="s">
        <v>150</v>
      </c>
      <c r="G362" s="236"/>
      <c r="H362" s="239">
        <v>25.600000000000001</v>
      </c>
      <c r="I362" s="240"/>
      <c r="J362" s="236"/>
      <c r="K362" s="236"/>
      <c r="L362" s="241"/>
      <c r="M362" s="242"/>
      <c r="N362" s="243"/>
      <c r="O362" s="243"/>
      <c r="P362" s="243"/>
      <c r="Q362" s="243"/>
      <c r="R362" s="243"/>
      <c r="S362" s="243"/>
      <c r="T362" s="24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5" t="s">
        <v>145</v>
      </c>
      <c r="AU362" s="245" t="s">
        <v>82</v>
      </c>
      <c r="AV362" s="14" t="s">
        <v>141</v>
      </c>
      <c r="AW362" s="14" t="s">
        <v>33</v>
      </c>
      <c r="AX362" s="14" t="s">
        <v>80</v>
      </c>
      <c r="AY362" s="245" t="s">
        <v>133</v>
      </c>
    </row>
    <row r="363" s="2" customFormat="1" ht="16.5" customHeight="1">
      <c r="A363" s="39"/>
      <c r="B363" s="40"/>
      <c r="C363" s="205" t="s">
        <v>498</v>
      </c>
      <c r="D363" s="205" t="s">
        <v>136</v>
      </c>
      <c r="E363" s="206" t="s">
        <v>499</v>
      </c>
      <c r="F363" s="207" t="s">
        <v>500</v>
      </c>
      <c r="G363" s="208" t="s">
        <v>179</v>
      </c>
      <c r="H363" s="209">
        <v>55.850000000000001</v>
      </c>
      <c r="I363" s="210"/>
      <c r="J363" s="211">
        <f>ROUND(I363*H363,2)</f>
        <v>0</v>
      </c>
      <c r="K363" s="207" t="s">
        <v>140</v>
      </c>
      <c r="L363" s="45"/>
      <c r="M363" s="212" t="s">
        <v>19</v>
      </c>
      <c r="N363" s="213" t="s">
        <v>43</v>
      </c>
      <c r="O363" s="85"/>
      <c r="P363" s="214">
        <f>O363*H363</f>
        <v>0</v>
      </c>
      <c r="Q363" s="214">
        <v>0</v>
      </c>
      <c r="R363" s="214">
        <f>Q363*H363</f>
        <v>0</v>
      </c>
      <c r="S363" s="214">
        <v>0.0017700000000000001</v>
      </c>
      <c r="T363" s="215">
        <f>S363*H363</f>
        <v>0.098854500000000012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16" t="s">
        <v>153</v>
      </c>
      <c r="AT363" s="216" t="s">
        <v>136</v>
      </c>
      <c r="AU363" s="216" t="s">
        <v>82</v>
      </c>
      <c r="AY363" s="18" t="s">
        <v>133</v>
      </c>
      <c r="BE363" s="217">
        <f>IF(N363="základní",J363,0)</f>
        <v>0</v>
      </c>
      <c r="BF363" s="217">
        <f>IF(N363="snížená",J363,0)</f>
        <v>0</v>
      </c>
      <c r="BG363" s="217">
        <f>IF(N363="zákl. přenesená",J363,0)</f>
        <v>0</v>
      </c>
      <c r="BH363" s="217">
        <f>IF(N363="sníž. přenesená",J363,0)</f>
        <v>0</v>
      </c>
      <c r="BI363" s="217">
        <f>IF(N363="nulová",J363,0)</f>
        <v>0</v>
      </c>
      <c r="BJ363" s="18" t="s">
        <v>80</v>
      </c>
      <c r="BK363" s="217">
        <f>ROUND(I363*H363,2)</f>
        <v>0</v>
      </c>
      <c r="BL363" s="18" t="s">
        <v>153</v>
      </c>
      <c r="BM363" s="216" t="s">
        <v>501</v>
      </c>
    </row>
    <row r="364" s="2" customFormat="1">
      <c r="A364" s="39"/>
      <c r="B364" s="40"/>
      <c r="C364" s="41"/>
      <c r="D364" s="218" t="s">
        <v>143</v>
      </c>
      <c r="E364" s="41"/>
      <c r="F364" s="219" t="s">
        <v>502</v>
      </c>
      <c r="G364" s="41"/>
      <c r="H364" s="41"/>
      <c r="I364" s="220"/>
      <c r="J364" s="41"/>
      <c r="K364" s="41"/>
      <c r="L364" s="45"/>
      <c r="M364" s="221"/>
      <c r="N364" s="222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143</v>
      </c>
      <c r="AU364" s="18" t="s">
        <v>82</v>
      </c>
    </row>
    <row r="365" s="13" customFormat="1">
      <c r="A365" s="13"/>
      <c r="B365" s="223"/>
      <c r="C365" s="224"/>
      <c r="D365" s="225" t="s">
        <v>145</v>
      </c>
      <c r="E365" s="226" t="s">
        <v>19</v>
      </c>
      <c r="F365" s="227" t="s">
        <v>503</v>
      </c>
      <c r="G365" s="224"/>
      <c r="H365" s="228">
        <v>17.949999999999999</v>
      </c>
      <c r="I365" s="229"/>
      <c r="J365" s="224"/>
      <c r="K365" s="224"/>
      <c r="L365" s="230"/>
      <c r="M365" s="231"/>
      <c r="N365" s="232"/>
      <c r="O365" s="232"/>
      <c r="P365" s="232"/>
      <c r="Q365" s="232"/>
      <c r="R365" s="232"/>
      <c r="S365" s="232"/>
      <c r="T365" s="23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4" t="s">
        <v>145</v>
      </c>
      <c r="AU365" s="234" t="s">
        <v>82</v>
      </c>
      <c r="AV365" s="13" t="s">
        <v>82</v>
      </c>
      <c r="AW365" s="13" t="s">
        <v>33</v>
      </c>
      <c r="AX365" s="13" t="s">
        <v>72</v>
      </c>
      <c r="AY365" s="234" t="s">
        <v>133</v>
      </c>
    </row>
    <row r="366" s="13" customFormat="1">
      <c r="A366" s="13"/>
      <c r="B366" s="223"/>
      <c r="C366" s="224"/>
      <c r="D366" s="225" t="s">
        <v>145</v>
      </c>
      <c r="E366" s="226" t="s">
        <v>19</v>
      </c>
      <c r="F366" s="227" t="s">
        <v>504</v>
      </c>
      <c r="G366" s="224"/>
      <c r="H366" s="228">
        <v>13.199999999999999</v>
      </c>
      <c r="I366" s="229"/>
      <c r="J366" s="224"/>
      <c r="K366" s="224"/>
      <c r="L366" s="230"/>
      <c r="M366" s="231"/>
      <c r="N366" s="232"/>
      <c r="O366" s="232"/>
      <c r="P366" s="232"/>
      <c r="Q366" s="232"/>
      <c r="R366" s="232"/>
      <c r="S366" s="232"/>
      <c r="T366" s="23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4" t="s">
        <v>145</v>
      </c>
      <c r="AU366" s="234" t="s">
        <v>82</v>
      </c>
      <c r="AV366" s="13" t="s">
        <v>82</v>
      </c>
      <c r="AW366" s="13" t="s">
        <v>33</v>
      </c>
      <c r="AX366" s="13" t="s">
        <v>72</v>
      </c>
      <c r="AY366" s="234" t="s">
        <v>133</v>
      </c>
    </row>
    <row r="367" s="13" customFormat="1">
      <c r="A367" s="13"/>
      <c r="B367" s="223"/>
      <c r="C367" s="224"/>
      <c r="D367" s="225" t="s">
        <v>145</v>
      </c>
      <c r="E367" s="226" t="s">
        <v>19</v>
      </c>
      <c r="F367" s="227" t="s">
        <v>505</v>
      </c>
      <c r="G367" s="224"/>
      <c r="H367" s="228">
        <v>10.699999999999999</v>
      </c>
      <c r="I367" s="229"/>
      <c r="J367" s="224"/>
      <c r="K367" s="224"/>
      <c r="L367" s="230"/>
      <c r="M367" s="231"/>
      <c r="N367" s="232"/>
      <c r="O367" s="232"/>
      <c r="P367" s="232"/>
      <c r="Q367" s="232"/>
      <c r="R367" s="232"/>
      <c r="S367" s="232"/>
      <c r="T367" s="23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4" t="s">
        <v>145</v>
      </c>
      <c r="AU367" s="234" t="s">
        <v>82</v>
      </c>
      <c r="AV367" s="13" t="s">
        <v>82</v>
      </c>
      <c r="AW367" s="13" t="s">
        <v>33</v>
      </c>
      <c r="AX367" s="13" t="s">
        <v>72</v>
      </c>
      <c r="AY367" s="234" t="s">
        <v>133</v>
      </c>
    </row>
    <row r="368" s="13" customFormat="1">
      <c r="A368" s="13"/>
      <c r="B368" s="223"/>
      <c r="C368" s="224"/>
      <c r="D368" s="225" t="s">
        <v>145</v>
      </c>
      <c r="E368" s="226" t="s">
        <v>19</v>
      </c>
      <c r="F368" s="227" t="s">
        <v>506</v>
      </c>
      <c r="G368" s="224"/>
      <c r="H368" s="228">
        <v>14</v>
      </c>
      <c r="I368" s="229"/>
      <c r="J368" s="224"/>
      <c r="K368" s="224"/>
      <c r="L368" s="230"/>
      <c r="M368" s="231"/>
      <c r="N368" s="232"/>
      <c r="O368" s="232"/>
      <c r="P368" s="232"/>
      <c r="Q368" s="232"/>
      <c r="R368" s="232"/>
      <c r="S368" s="232"/>
      <c r="T368" s="23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4" t="s">
        <v>145</v>
      </c>
      <c r="AU368" s="234" t="s">
        <v>82</v>
      </c>
      <c r="AV368" s="13" t="s">
        <v>82</v>
      </c>
      <c r="AW368" s="13" t="s">
        <v>33</v>
      </c>
      <c r="AX368" s="13" t="s">
        <v>72</v>
      </c>
      <c r="AY368" s="234" t="s">
        <v>133</v>
      </c>
    </row>
    <row r="369" s="14" customFormat="1">
      <c r="A369" s="14"/>
      <c r="B369" s="235"/>
      <c r="C369" s="236"/>
      <c r="D369" s="225" t="s">
        <v>145</v>
      </c>
      <c r="E369" s="237" t="s">
        <v>19</v>
      </c>
      <c r="F369" s="238" t="s">
        <v>150</v>
      </c>
      <c r="G369" s="236"/>
      <c r="H369" s="239">
        <v>55.849999999999994</v>
      </c>
      <c r="I369" s="240"/>
      <c r="J369" s="236"/>
      <c r="K369" s="236"/>
      <c r="L369" s="241"/>
      <c r="M369" s="242"/>
      <c r="N369" s="243"/>
      <c r="O369" s="243"/>
      <c r="P369" s="243"/>
      <c r="Q369" s="243"/>
      <c r="R369" s="243"/>
      <c r="S369" s="243"/>
      <c r="T369" s="24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5" t="s">
        <v>145</v>
      </c>
      <c r="AU369" s="245" t="s">
        <v>82</v>
      </c>
      <c r="AV369" s="14" t="s">
        <v>141</v>
      </c>
      <c r="AW369" s="14" t="s">
        <v>33</v>
      </c>
      <c r="AX369" s="14" t="s">
        <v>80</v>
      </c>
      <c r="AY369" s="245" t="s">
        <v>133</v>
      </c>
    </row>
    <row r="370" s="2" customFormat="1" ht="16.5" customHeight="1">
      <c r="A370" s="39"/>
      <c r="B370" s="40"/>
      <c r="C370" s="205" t="s">
        <v>507</v>
      </c>
      <c r="D370" s="205" t="s">
        <v>136</v>
      </c>
      <c r="E370" s="206" t="s">
        <v>508</v>
      </c>
      <c r="F370" s="207" t="s">
        <v>509</v>
      </c>
      <c r="G370" s="208" t="s">
        <v>275</v>
      </c>
      <c r="H370" s="209">
        <v>1</v>
      </c>
      <c r="I370" s="210"/>
      <c r="J370" s="211">
        <f>ROUND(I370*H370,2)</f>
        <v>0</v>
      </c>
      <c r="K370" s="207" t="s">
        <v>19</v>
      </c>
      <c r="L370" s="45"/>
      <c r="M370" s="212" t="s">
        <v>19</v>
      </c>
      <c r="N370" s="213" t="s">
        <v>43</v>
      </c>
      <c r="O370" s="85"/>
      <c r="P370" s="214">
        <f>O370*H370</f>
        <v>0</v>
      </c>
      <c r="Q370" s="214">
        <v>0</v>
      </c>
      <c r="R370" s="214">
        <f>Q370*H370</f>
        <v>0</v>
      </c>
      <c r="S370" s="214">
        <v>0.014999999999999999</v>
      </c>
      <c r="T370" s="215">
        <f>S370*H370</f>
        <v>0.014999999999999999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16" t="s">
        <v>153</v>
      </c>
      <c r="AT370" s="216" t="s">
        <v>136</v>
      </c>
      <c r="AU370" s="216" t="s">
        <v>82</v>
      </c>
      <c r="AY370" s="18" t="s">
        <v>133</v>
      </c>
      <c r="BE370" s="217">
        <f>IF(N370="základní",J370,0)</f>
        <v>0</v>
      </c>
      <c r="BF370" s="217">
        <f>IF(N370="snížená",J370,0)</f>
        <v>0</v>
      </c>
      <c r="BG370" s="217">
        <f>IF(N370="zákl. přenesená",J370,0)</f>
        <v>0</v>
      </c>
      <c r="BH370" s="217">
        <f>IF(N370="sníž. přenesená",J370,0)</f>
        <v>0</v>
      </c>
      <c r="BI370" s="217">
        <f>IF(N370="nulová",J370,0)</f>
        <v>0</v>
      </c>
      <c r="BJ370" s="18" t="s">
        <v>80</v>
      </c>
      <c r="BK370" s="217">
        <f>ROUND(I370*H370,2)</f>
        <v>0</v>
      </c>
      <c r="BL370" s="18" t="s">
        <v>153</v>
      </c>
      <c r="BM370" s="216" t="s">
        <v>510</v>
      </c>
    </row>
    <row r="371" s="13" customFormat="1">
      <c r="A371" s="13"/>
      <c r="B371" s="223"/>
      <c r="C371" s="224"/>
      <c r="D371" s="225" t="s">
        <v>145</v>
      </c>
      <c r="E371" s="226" t="s">
        <v>19</v>
      </c>
      <c r="F371" s="227" t="s">
        <v>80</v>
      </c>
      <c r="G371" s="224"/>
      <c r="H371" s="228">
        <v>1</v>
      </c>
      <c r="I371" s="229"/>
      <c r="J371" s="224"/>
      <c r="K371" s="224"/>
      <c r="L371" s="230"/>
      <c r="M371" s="231"/>
      <c r="N371" s="232"/>
      <c r="O371" s="232"/>
      <c r="P371" s="232"/>
      <c r="Q371" s="232"/>
      <c r="R371" s="232"/>
      <c r="S371" s="232"/>
      <c r="T371" s="23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4" t="s">
        <v>145</v>
      </c>
      <c r="AU371" s="234" t="s">
        <v>82</v>
      </c>
      <c r="AV371" s="13" t="s">
        <v>82</v>
      </c>
      <c r="AW371" s="13" t="s">
        <v>33</v>
      </c>
      <c r="AX371" s="13" t="s">
        <v>80</v>
      </c>
      <c r="AY371" s="234" t="s">
        <v>133</v>
      </c>
    </row>
    <row r="372" s="2" customFormat="1" ht="16.5" customHeight="1">
      <c r="A372" s="39"/>
      <c r="B372" s="40"/>
      <c r="C372" s="205" t="s">
        <v>511</v>
      </c>
      <c r="D372" s="205" t="s">
        <v>136</v>
      </c>
      <c r="E372" s="206" t="s">
        <v>512</v>
      </c>
      <c r="F372" s="207" t="s">
        <v>513</v>
      </c>
      <c r="G372" s="208" t="s">
        <v>275</v>
      </c>
      <c r="H372" s="209">
        <v>14</v>
      </c>
      <c r="I372" s="210"/>
      <c r="J372" s="211">
        <f>ROUND(I372*H372,2)</f>
        <v>0</v>
      </c>
      <c r="K372" s="207" t="s">
        <v>140</v>
      </c>
      <c r="L372" s="45"/>
      <c r="M372" s="212" t="s">
        <v>19</v>
      </c>
      <c r="N372" s="213" t="s">
        <v>43</v>
      </c>
      <c r="O372" s="85"/>
      <c r="P372" s="214">
        <f>O372*H372</f>
        <v>0</v>
      </c>
      <c r="Q372" s="214">
        <v>0</v>
      </c>
      <c r="R372" s="214">
        <f>Q372*H372</f>
        <v>0</v>
      </c>
      <c r="S372" s="214">
        <v>0.0090600000000000003</v>
      </c>
      <c r="T372" s="215">
        <f>S372*H372</f>
        <v>0.12684000000000001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16" t="s">
        <v>153</v>
      </c>
      <c r="AT372" s="216" t="s">
        <v>136</v>
      </c>
      <c r="AU372" s="216" t="s">
        <v>82</v>
      </c>
      <c r="AY372" s="18" t="s">
        <v>133</v>
      </c>
      <c r="BE372" s="217">
        <f>IF(N372="základní",J372,0)</f>
        <v>0</v>
      </c>
      <c r="BF372" s="217">
        <f>IF(N372="snížená",J372,0)</f>
        <v>0</v>
      </c>
      <c r="BG372" s="217">
        <f>IF(N372="zákl. přenesená",J372,0)</f>
        <v>0</v>
      </c>
      <c r="BH372" s="217">
        <f>IF(N372="sníž. přenesená",J372,0)</f>
        <v>0</v>
      </c>
      <c r="BI372" s="217">
        <f>IF(N372="nulová",J372,0)</f>
        <v>0</v>
      </c>
      <c r="BJ372" s="18" t="s">
        <v>80</v>
      </c>
      <c r="BK372" s="217">
        <f>ROUND(I372*H372,2)</f>
        <v>0</v>
      </c>
      <c r="BL372" s="18" t="s">
        <v>153</v>
      </c>
      <c r="BM372" s="216" t="s">
        <v>514</v>
      </c>
    </row>
    <row r="373" s="2" customFormat="1">
      <c r="A373" s="39"/>
      <c r="B373" s="40"/>
      <c r="C373" s="41"/>
      <c r="D373" s="218" t="s">
        <v>143</v>
      </c>
      <c r="E373" s="41"/>
      <c r="F373" s="219" t="s">
        <v>515</v>
      </c>
      <c r="G373" s="41"/>
      <c r="H373" s="41"/>
      <c r="I373" s="220"/>
      <c r="J373" s="41"/>
      <c r="K373" s="41"/>
      <c r="L373" s="45"/>
      <c r="M373" s="221"/>
      <c r="N373" s="222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143</v>
      </c>
      <c r="AU373" s="18" t="s">
        <v>82</v>
      </c>
    </row>
    <row r="374" s="13" customFormat="1">
      <c r="A374" s="13"/>
      <c r="B374" s="223"/>
      <c r="C374" s="224"/>
      <c r="D374" s="225" t="s">
        <v>145</v>
      </c>
      <c r="E374" s="226" t="s">
        <v>19</v>
      </c>
      <c r="F374" s="227" t="s">
        <v>232</v>
      </c>
      <c r="G374" s="224"/>
      <c r="H374" s="228">
        <v>14</v>
      </c>
      <c r="I374" s="229"/>
      <c r="J374" s="224"/>
      <c r="K374" s="224"/>
      <c r="L374" s="230"/>
      <c r="M374" s="231"/>
      <c r="N374" s="232"/>
      <c r="O374" s="232"/>
      <c r="P374" s="232"/>
      <c r="Q374" s="232"/>
      <c r="R374" s="232"/>
      <c r="S374" s="232"/>
      <c r="T374" s="23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4" t="s">
        <v>145</v>
      </c>
      <c r="AU374" s="234" t="s">
        <v>82</v>
      </c>
      <c r="AV374" s="13" t="s">
        <v>82</v>
      </c>
      <c r="AW374" s="13" t="s">
        <v>33</v>
      </c>
      <c r="AX374" s="13" t="s">
        <v>80</v>
      </c>
      <c r="AY374" s="234" t="s">
        <v>133</v>
      </c>
    </row>
    <row r="375" s="2" customFormat="1" ht="16.5" customHeight="1">
      <c r="A375" s="39"/>
      <c r="B375" s="40"/>
      <c r="C375" s="205" t="s">
        <v>516</v>
      </c>
      <c r="D375" s="205" t="s">
        <v>136</v>
      </c>
      <c r="E375" s="206" t="s">
        <v>517</v>
      </c>
      <c r="F375" s="207" t="s">
        <v>518</v>
      </c>
      <c r="G375" s="208" t="s">
        <v>275</v>
      </c>
      <c r="H375" s="209">
        <v>16</v>
      </c>
      <c r="I375" s="210"/>
      <c r="J375" s="211">
        <f>ROUND(I375*H375,2)</f>
        <v>0</v>
      </c>
      <c r="K375" s="207" t="s">
        <v>140</v>
      </c>
      <c r="L375" s="45"/>
      <c r="M375" s="212" t="s">
        <v>19</v>
      </c>
      <c r="N375" s="213" t="s">
        <v>43</v>
      </c>
      <c r="O375" s="85"/>
      <c r="P375" s="214">
        <f>O375*H375</f>
        <v>0</v>
      </c>
      <c r="Q375" s="214">
        <v>0</v>
      </c>
      <c r="R375" s="214">
        <f>Q375*H375</f>
        <v>0</v>
      </c>
      <c r="S375" s="214">
        <v>0.00022000000000000001</v>
      </c>
      <c r="T375" s="215">
        <f>S375*H375</f>
        <v>0.0035200000000000001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16" t="s">
        <v>153</v>
      </c>
      <c r="AT375" s="216" t="s">
        <v>136</v>
      </c>
      <c r="AU375" s="216" t="s">
        <v>82</v>
      </c>
      <c r="AY375" s="18" t="s">
        <v>133</v>
      </c>
      <c r="BE375" s="217">
        <f>IF(N375="základní",J375,0)</f>
        <v>0</v>
      </c>
      <c r="BF375" s="217">
        <f>IF(N375="snížená",J375,0)</f>
        <v>0</v>
      </c>
      <c r="BG375" s="217">
        <f>IF(N375="zákl. přenesená",J375,0)</f>
        <v>0</v>
      </c>
      <c r="BH375" s="217">
        <f>IF(N375="sníž. přenesená",J375,0)</f>
        <v>0</v>
      </c>
      <c r="BI375" s="217">
        <f>IF(N375="nulová",J375,0)</f>
        <v>0</v>
      </c>
      <c r="BJ375" s="18" t="s">
        <v>80</v>
      </c>
      <c r="BK375" s="217">
        <f>ROUND(I375*H375,2)</f>
        <v>0</v>
      </c>
      <c r="BL375" s="18" t="s">
        <v>153</v>
      </c>
      <c r="BM375" s="216" t="s">
        <v>519</v>
      </c>
    </row>
    <row r="376" s="2" customFormat="1">
      <c r="A376" s="39"/>
      <c r="B376" s="40"/>
      <c r="C376" s="41"/>
      <c r="D376" s="218" t="s">
        <v>143</v>
      </c>
      <c r="E376" s="41"/>
      <c r="F376" s="219" t="s">
        <v>520</v>
      </c>
      <c r="G376" s="41"/>
      <c r="H376" s="41"/>
      <c r="I376" s="220"/>
      <c r="J376" s="41"/>
      <c r="K376" s="41"/>
      <c r="L376" s="45"/>
      <c r="M376" s="221"/>
      <c r="N376" s="222"/>
      <c r="O376" s="85"/>
      <c r="P376" s="85"/>
      <c r="Q376" s="85"/>
      <c r="R376" s="85"/>
      <c r="S376" s="85"/>
      <c r="T376" s="86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143</v>
      </c>
      <c r="AU376" s="18" t="s">
        <v>82</v>
      </c>
    </row>
    <row r="377" s="13" customFormat="1">
      <c r="A377" s="13"/>
      <c r="B377" s="223"/>
      <c r="C377" s="224"/>
      <c r="D377" s="225" t="s">
        <v>145</v>
      </c>
      <c r="E377" s="226" t="s">
        <v>19</v>
      </c>
      <c r="F377" s="227" t="s">
        <v>153</v>
      </c>
      <c r="G377" s="224"/>
      <c r="H377" s="228">
        <v>16</v>
      </c>
      <c r="I377" s="229"/>
      <c r="J377" s="224"/>
      <c r="K377" s="224"/>
      <c r="L377" s="230"/>
      <c r="M377" s="231"/>
      <c r="N377" s="232"/>
      <c r="O377" s="232"/>
      <c r="P377" s="232"/>
      <c r="Q377" s="232"/>
      <c r="R377" s="232"/>
      <c r="S377" s="232"/>
      <c r="T377" s="23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4" t="s">
        <v>145</v>
      </c>
      <c r="AU377" s="234" t="s">
        <v>82</v>
      </c>
      <c r="AV377" s="13" t="s">
        <v>82</v>
      </c>
      <c r="AW377" s="13" t="s">
        <v>33</v>
      </c>
      <c r="AX377" s="13" t="s">
        <v>80</v>
      </c>
      <c r="AY377" s="234" t="s">
        <v>133</v>
      </c>
    </row>
    <row r="378" s="2" customFormat="1" ht="16.5" customHeight="1">
      <c r="A378" s="39"/>
      <c r="B378" s="40"/>
      <c r="C378" s="205" t="s">
        <v>521</v>
      </c>
      <c r="D378" s="205" t="s">
        <v>136</v>
      </c>
      <c r="E378" s="206" t="s">
        <v>522</v>
      </c>
      <c r="F378" s="207" t="s">
        <v>523</v>
      </c>
      <c r="G378" s="208" t="s">
        <v>179</v>
      </c>
      <c r="H378" s="209">
        <v>57</v>
      </c>
      <c r="I378" s="210"/>
      <c r="J378" s="211">
        <f>ROUND(I378*H378,2)</f>
        <v>0</v>
      </c>
      <c r="K378" s="207" t="s">
        <v>140</v>
      </c>
      <c r="L378" s="45"/>
      <c r="M378" s="212" t="s">
        <v>19</v>
      </c>
      <c r="N378" s="213" t="s">
        <v>43</v>
      </c>
      <c r="O378" s="85"/>
      <c r="P378" s="214">
        <f>O378*H378</f>
        <v>0</v>
      </c>
      <c r="Q378" s="214">
        <v>0</v>
      </c>
      <c r="R378" s="214">
        <f>Q378*H378</f>
        <v>0</v>
      </c>
      <c r="S378" s="214">
        <v>0.00191</v>
      </c>
      <c r="T378" s="215">
        <f>S378*H378</f>
        <v>0.10887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16" t="s">
        <v>153</v>
      </c>
      <c r="AT378" s="216" t="s">
        <v>136</v>
      </c>
      <c r="AU378" s="216" t="s">
        <v>82</v>
      </c>
      <c r="AY378" s="18" t="s">
        <v>133</v>
      </c>
      <c r="BE378" s="217">
        <f>IF(N378="základní",J378,0)</f>
        <v>0</v>
      </c>
      <c r="BF378" s="217">
        <f>IF(N378="snížená",J378,0)</f>
        <v>0</v>
      </c>
      <c r="BG378" s="217">
        <f>IF(N378="zákl. přenesená",J378,0)</f>
        <v>0</v>
      </c>
      <c r="BH378" s="217">
        <f>IF(N378="sníž. přenesená",J378,0)</f>
        <v>0</v>
      </c>
      <c r="BI378" s="217">
        <f>IF(N378="nulová",J378,0)</f>
        <v>0</v>
      </c>
      <c r="BJ378" s="18" t="s">
        <v>80</v>
      </c>
      <c r="BK378" s="217">
        <f>ROUND(I378*H378,2)</f>
        <v>0</v>
      </c>
      <c r="BL378" s="18" t="s">
        <v>153</v>
      </c>
      <c r="BM378" s="216" t="s">
        <v>524</v>
      </c>
    </row>
    <row r="379" s="2" customFormat="1">
      <c r="A379" s="39"/>
      <c r="B379" s="40"/>
      <c r="C379" s="41"/>
      <c r="D379" s="218" t="s">
        <v>143</v>
      </c>
      <c r="E379" s="41"/>
      <c r="F379" s="219" t="s">
        <v>525</v>
      </c>
      <c r="G379" s="41"/>
      <c r="H379" s="41"/>
      <c r="I379" s="220"/>
      <c r="J379" s="41"/>
      <c r="K379" s="41"/>
      <c r="L379" s="45"/>
      <c r="M379" s="221"/>
      <c r="N379" s="222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143</v>
      </c>
      <c r="AU379" s="18" t="s">
        <v>82</v>
      </c>
    </row>
    <row r="380" s="13" customFormat="1">
      <c r="A380" s="13"/>
      <c r="B380" s="223"/>
      <c r="C380" s="224"/>
      <c r="D380" s="225" t="s">
        <v>145</v>
      </c>
      <c r="E380" s="226" t="s">
        <v>19</v>
      </c>
      <c r="F380" s="227" t="s">
        <v>526</v>
      </c>
      <c r="G380" s="224"/>
      <c r="H380" s="228">
        <v>57</v>
      </c>
      <c r="I380" s="229"/>
      <c r="J380" s="224"/>
      <c r="K380" s="224"/>
      <c r="L380" s="230"/>
      <c r="M380" s="231"/>
      <c r="N380" s="232"/>
      <c r="O380" s="232"/>
      <c r="P380" s="232"/>
      <c r="Q380" s="232"/>
      <c r="R380" s="232"/>
      <c r="S380" s="232"/>
      <c r="T380" s="23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4" t="s">
        <v>145</v>
      </c>
      <c r="AU380" s="234" t="s">
        <v>82</v>
      </c>
      <c r="AV380" s="13" t="s">
        <v>82</v>
      </c>
      <c r="AW380" s="13" t="s">
        <v>33</v>
      </c>
      <c r="AX380" s="13" t="s">
        <v>80</v>
      </c>
      <c r="AY380" s="234" t="s">
        <v>133</v>
      </c>
    </row>
    <row r="381" s="2" customFormat="1" ht="16.5" customHeight="1">
      <c r="A381" s="39"/>
      <c r="B381" s="40"/>
      <c r="C381" s="205" t="s">
        <v>527</v>
      </c>
      <c r="D381" s="205" t="s">
        <v>136</v>
      </c>
      <c r="E381" s="206" t="s">
        <v>528</v>
      </c>
      <c r="F381" s="207" t="s">
        <v>529</v>
      </c>
      <c r="G381" s="208" t="s">
        <v>179</v>
      </c>
      <c r="H381" s="209">
        <v>2.3999999999999999</v>
      </c>
      <c r="I381" s="210"/>
      <c r="J381" s="211">
        <f>ROUND(I381*H381,2)</f>
        <v>0</v>
      </c>
      <c r="K381" s="207" t="s">
        <v>140</v>
      </c>
      <c r="L381" s="45"/>
      <c r="M381" s="212" t="s">
        <v>19</v>
      </c>
      <c r="N381" s="213" t="s">
        <v>43</v>
      </c>
      <c r="O381" s="85"/>
      <c r="P381" s="214">
        <f>O381*H381</f>
        <v>0</v>
      </c>
      <c r="Q381" s="214">
        <v>0</v>
      </c>
      <c r="R381" s="214">
        <f>Q381*H381</f>
        <v>0</v>
      </c>
      <c r="S381" s="214">
        <v>0.00175</v>
      </c>
      <c r="T381" s="215">
        <f>S381*H381</f>
        <v>0.0041999999999999997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16" t="s">
        <v>153</v>
      </c>
      <c r="AT381" s="216" t="s">
        <v>136</v>
      </c>
      <c r="AU381" s="216" t="s">
        <v>82</v>
      </c>
      <c r="AY381" s="18" t="s">
        <v>133</v>
      </c>
      <c r="BE381" s="217">
        <f>IF(N381="základní",J381,0)</f>
        <v>0</v>
      </c>
      <c r="BF381" s="217">
        <f>IF(N381="snížená",J381,0)</f>
        <v>0</v>
      </c>
      <c r="BG381" s="217">
        <f>IF(N381="zákl. přenesená",J381,0)</f>
        <v>0</v>
      </c>
      <c r="BH381" s="217">
        <f>IF(N381="sníž. přenesená",J381,0)</f>
        <v>0</v>
      </c>
      <c r="BI381" s="217">
        <f>IF(N381="nulová",J381,0)</f>
        <v>0</v>
      </c>
      <c r="BJ381" s="18" t="s">
        <v>80</v>
      </c>
      <c r="BK381" s="217">
        <f>ROUND(I381*H381,2)</f>
        <v>0</v>
      </c>
      <c r="BL381" s="18" t="s">
        <v>153</v>
      </c>
      <c r="BM381" s="216" t="s">
        <v>530</v>
      </c>
    </row>
    <row r="382" s="2" customFormat="1">
      <c r="A382" s="39"/>
      <c r="B382" s="40"/>
      <c r="C382" s="41"/>
      <c r="D382" s="218" t="s">
        <v>143</v>
      </c>
      <c r="E382" s="41"/>
      <c r="F382" s="219" t="s">
        <v>531</v>
      </c>
      <c r="G382" s="41"/>
      <c r="H382" s="41"/>
      <c r="I382" s="220"/>
      <c r="J382" s="41"/>
      <c r="K382" s="41"/>
      <c r="L382" s="45"/>
      <c r="M382" s="221"/>
      <c r="N382" s="222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143</v>
      </c>
      <c r="AU382" s="18" t="s">
        <v>82</v>
      </c>
    </row>
    <row r="383" s="13" customFormat="1">
      <c r="A383" s="13"/>
      <c r="B383" s="223"/>
      <c r="C383" s="224"/>
      <c r="D383" s="225" t="s">
        <v>145</v>
      </c>
      <c r="E383" s="226" t="s">
        <v>19</v>
      </c>
      <c r="F383" s="227" t="s">
        <v>532</v>
      </c>
      <c r="G383" s="224"/>
      <c r="H383" s="228">
        <v>2.3999999999999999</v>
      </c>
      <c r="I383" s="229"/>
      <c r="J383" s="224"/>
      <c r="K383" s="224"/>
      <c r="L383" s="230"/>
      <c r="M383" s="231"/>
      <c r="N383" s="232"/>
      <c r="O383" s="232"/>
      <c r="P383" s="232"/>
      <c r="Q383" s="232"/>
      <c r="R383" s="232"/>
      <c r="S383" s="232"/>
      <c r="T383" s="23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4" t="s">
        <v>145</v>
      </c>
      <c r="AU383" s="234" t="s">
        <v>82</v>
      </c>
      <c r="AV383" s="13" t="s">
        <v>82</v>
      </c>
      <c r="AW383" s="13" t="s">
        <v>33</v>
      </c>
      <c r="AX383" s="13" t="s">
        <v>80</v>
      </c>
      <c r="AY383" s="234" t="s">
        <v>133</v>
      </c>
    </row>
    <row r="384" s="2" customFormat="1" ht="16.5" customHeight="1">
      <c r="A384" s="39"/>
      <c r="B384" s="40"/>
      <c r="C384" s="205" t="s">
        <v>533</v>
      </c>
      <c r="D384" s="205" t="s">
        <v>136</v>
      </c>
      <c r="E384" s="206" t="s">
        <v>534</v>
      </c>
      <c r="F384" s="207" t="s">
        <v>535</v>
      </c>
      <c r="G384" s="208" t="s">
        <v>179</v>
      </c>
      <c r="H384" s="209">
        <v>7</v>
      </c>
      <c r="I384" s="210"/>
      <c r="J384" s="211">
        <f>ROUND(I384*H384,2)</f>
        <v>0</v>
      </c>
      <c r="K384" s="207" t="s">
        <v>140</v>
      </c>
      <c r="L384" s="45"/>
      <c r="M384" s="212" t="s">
        <v>19</v>
      </c>
      <c r="N384" s="213" t="s">
        <v>43</v>
      </c>
      <c r="O384" s="85"/>
      <c r="P384" s="214">
        <f>O384*H384</f>
        <v>0</v>
      </c>
      <c r="Q384" s="214">
        <v>0</v>
      </c>
      <c r="R384" s="214">
        <f>Q384*H384</f>
        <v>0</v>
      </c>
      <c r="S384" s="214">
        <v>0.0060499999999999998</v>
      </c>
      <c r="T384" s="215">
        <f>S384*H384</f>
        <v>0.042349999999999999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16" t="s">
        <v>153</v>
      </c>
      <c r="AT384" s="216" t="s">
        <v>136</v>
      </c>
      <c r="AU384" s="216" t="s">
        <v>82</v>
      </c>
      <c r="AY384" s="18" t="s">
        <v>133</v>
      </c>
      <c r="BE384" s="217">
        <f>IF(N384="základní",J384,0)</f>
        <v>0</v>
      </c>
      <c r="BF384" s="217">
        <f>IF(N384="snížená",J384,0)</f>
        <v>0</v>
      </c>
      <c r="BG384" s="217">
        <f>IF(N384="zákl. přenesená",J384,0)</f>
        <v>0</v>
      </c>
      <c r="BH384" s="217">
        <f>IF(N384="sníž. přenesená",J384,0)</f>
        <v>0</v>
      </c>
      <c r="BI384" s="217">
        <f>IF(N384="nulová",J384,0)</f>
        <v>0</v>
      </c>
      <c r="BJ384" s="18" t="s">
        <v>80</v>
      </c>
      <c r="BK384" s="217">
        <f>ROUND(I384*H384,2)</f>
        <v>0</v>
      </c>
      <c r="BL384" s="18" t="s">
        <v>153</v>
      </c>
      <c r="BM384" s="216" t="s">
        <v>536</v>
      </c>
    </row>
    <row r="385" s="2" customFormat="1">
      <c r="A385" s="39"/>
      <c r="B385" s="40"/>
      <c r="C385" s="41"/>
      <c r="D385" s="218" t="s">
        <v>143</v>
      </c>
      <c r="E385" s="41"/>
      <c r="F385" s="219" t="s">
        <v>537</v>
      </c>
      <c r="G385" s="41"/>
      <c r="H385" s="41"/>
      <c r="I385" s="220"/>
      <c r="J385" s="41"/>
      <c r="K385" s="41"/>
      <c r="L385" s="45"/>
      <c r="M385" s="221"/>
      <c r="N385" s="222"/>
      <c r="O385" s="85"/>
      <c r="P385" s="85"/>
      <c r="Q385" s="85"/>
      <c r="R385" s="85"/>
      <c r="S385" s="85"/>
      <c r="T385" s="86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143</v>
      </c>
      <c r="AU385" s="18" t="s">
        <v>82</v>
      </c>
    </row>
    <row r="386" s="13" customFormat="1">
      <c r="A386" s="13"/>
      <c r="B386" s="223"/>
      <c r="C386" s="224"/>
      <c r="D386" s="225" t="s">
        <v>145</v>
      </c>
      <c r="E386" s="226" t="s">
        <v>19</v>
      </c>
      <c r="F386" s="227" t="s">
        <v>538</v>
      </c>
      <c r="G386" s="224"/>
      <c r="H386" s="228">
        <v>4</v>
      </c>
      <c r="I386" s="229"/>
      <c r="J386" s="224"/>
      <c r="K386" s="224"/>
      <c r="L386" s="230"/>
      <c r="M386" s="231"/>
      <c r="N386" s="232"/>
      <c r="O386" s="232"/>
      <c r="P386" s="232"/>
      <c r="Q386" s="232"/>
      <c r="R386" s="232"/>
      <c r="S386" s="232"/>
      <c r="T386" s="23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4" t="s">
        <v>145</v>
      </c>
      <c r="AU386" s="234" t="s">
        <v>82</v>
      </c>
      <c r="AV386" s="13" t="s">
        <v>82</v>
      </c>
      <c r="AW386" s="13" t="s">
        <v>33</v>
      </c>
      <c r="AX386" s="13" t="s">
        <v>72</v>
      </c>
      <c r="AY386" s="234" t="s">
        <v>133</v>
      </c>
    </row>
    <row r="387" s="13" customFormat="1">
      <c r="A387" s="13"/>
      <c r="B387" s="223"/>
      <c r="C387" s="224"/>
      <c r="D387" s="225" t="s">
        <v>145</v>
      </c>
      <c r="E387" s="226" t="s">
        <v>19</v>
      </c>
      <c r="F387" s="227" t="s">
        <v>539</v>
      </c>
      <c r="G387" s="224"/>
      <c r="H387" s="228">
        <v>3</v>
      </c>
      <c r="I387" s="229"/>
      <c r="J387" s="224"/>
      <c r="K387" s="224"/>
      <c r="L387" s="230"/>
      <c r="M387" s="231"/>
      <c r="N387" s="232"/>
      <c r="O387" s="232"/>
      <c r="P387" s="232"/>
      <c r="Q387" s="232"/>
      <c r="R387" s="232"/>
      <c r="S387" s="232"/>
      <c r="T387" s="23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4" t="s">
        <v>145</v>
      </c>
      <c r="AU387" s="234" t="s">
        <v>82</v>
      </c>
      <c r="AV387" s="13" t="s">
        <v>82</v>
      </c>
      <c r="AW387" s="13" t="s">
        <v>33</v>
      </c>
      <c r="AX387" s="13" t="s">
        <v>72</v>
      </c>
      <c r="AY387" s="234" t="s">
        <v>133</v>
      </c>
    </row>
    <row r="388" s="14" customFormat="1">
      <c r="A388" s="14"/>
      <c r="B388" s="235"/>
      <c r="C388" s="236"/>
      <c r="D388" s="225" t="s">
        <v>145</v>
      </c>
      <c r="E388" s="237" t="s">
        <v>19</v>
      </c>
      <c r="F388" s="238" t="s">
        <v>150</v>
      </c>
      <c r="G388" s="236"/>
      <c r="H388" s="239">
        <v>7</v>
      </c>
      <c r="I388" s="240"/>
      <c r="J388" s="236"/>
      <c r="K388" s="236"/>
      <c r="L388" s="241"/>
      <c r="M388" s="242"/>
      <c r="N388" s="243"/>
      <c r="O388" s="243"/>
      <c r="P388" s="243"/>
      <c r="Q388" s="243"/>
      <c r="R388" s="243"/>
      <c r="S388" s="243"/>
      <c r="T388" s="24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5" t="s">
        <v>145</v>
      </c>
      <c r="AU388" s="245" t="s">
        <v>82</v>
      </c>
      <c r="AV388" s="14" t="s">
        <v>141</v>
      </c>
      <c r="AW388" s="14" t="s">
        <v>33</v>
      </c>
      <c r="AX388" s="14" t="s">
        <v>80</v>
      </c>
      <c r="AY388" s="245" t="s">
        <v>133</v>
      </c>
    </row>
    <row r="389" s="2" customFormat="1" ht="16.5" customHeight="1">
      <c r="A389" s="39"/>
      <c r="B389" s="40"/>
      <c r="C389" s="205" t="s">
        <v>540</v>
      </c>
      <c r="D389" s="205" t="s">
        <v>136</v>
      </c>
      <c r="E389" s="206" t="s">
        <v>541</v>
      </c>
      <c r="F389" s="207" t="s">
        <v>542</v>
      </c>
      <c r="G389" s="208" t="s">
        <v>179</v>
      </c>
      <c r="H389" s="209">
        <v>54.5</v>
      </c>
      <c r="I389" s="210"/>
      <c r="J389" s="211">
        <f>ROUND(I389*H389,2)</f>
        <v>0</v>
      </c>
      <c r="K389" s="207" t="s">
        <v>140</v>
      </c>
      <c r="L389" s="45"/>
      <c r="M389" s="212" t="s">
        <v>19</v>
      </c>
      <c r="N389" s="213" t="s">
        <v>43</v>
      </c>
      <c r="O389" s="85"/>
      <c r="P389" s="214">
        <f>O389*H389</f>
        <v>0</v>
      </c>
      <c r="Q389" s="214">
        <v>0</v>
      </c>
      <c r="R389" s="214">
        <f>Q389*H389</f>
        <v>0</v>
      </c>
      <c r="S389" s="214">
        <v>0.01213</v>
      </c>
      <c r="T389" s="215">
        <f>S389*H389</f>
        <v>0.66108500000000003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16" t="s">
        <v>153</v>
      </c>
      <c r="AT389" s="216" t="s">
        <v>136</v>
      </c>
      <c r="AU389" s="216" t="s">
        <v>82</v>
      </c>
      <c r="AY389" s="18" t="s">
        <v>133</v>
      </c>
      <c r="BE389" s="217">
        <f>IF(N389="základní",J389,0)</f>
        <v>0</v>
      </c>
      <c r="BF389" s="217">
        <f>IF(N389="snížená",J389,0)</f>
        <v>0</v>
      </c>
      <c r="BG389" s="217">
        <f>IF(N389="zákl. přenesená",J389,0)</f>
        <v>0</v>
      </c>
      <c r="BH389" s="217">
        <f>IF(N389="sníž. přenesená",J389,0)</f>
        <v>0</v>
      </c>
      <c r="BI389" s="217">
        <f>IF(N389="nulová",J389,0)</f>
        <v>0</v>
      </c>
      <c r="BJ389" s="18" t="s">
        <v>80</v>
      </c>
      <c r="BK389" s="217">
        <f>ROUND(I389*H389,2)</f>
        <v>0</v>
      </c>
      <c r="BL389" s="18" t="s">
        <v>153</v>
      </c>
      <c r="BM389" s="216" t="s">
        <v>543</v>
      </c>
    </row>
    <row r="390" s="2" customFormat="1">
      <c r="A390" s="39"/>
      <c r="B390" s="40"/>
      <c r="C390" s="41"/>
      <c r="D390" s="218" t="s">
        <v>143</v>
      </c>
      <c r="E390" s="41"/>
      <c r="F390" s="219" t="s">
        <v>544</v>
      </c>
      <c r="G390" s="41"/>
      <c r="H390" s="41"/>
      <c r="I390" s="220"/>
      <c r="J390" s="41"/>
      <c r="K390" s="41"/>
      <c r="L390" s="45"/>
      <c r="M390" s="221"/>
      <c r="N390" s="222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143</v>
      </c>
      <c r="AU390" s="18" t="s">
        <v>82</v>
      </c>
    </row>
    <row r="391" s="13" customFormat="1">
      <c r="A391" s="13"/>
      <c r="B391" s="223"/>
      <c r="C391" s="224"/>
      <c r="D391" s="225" t="s">
        <v>145</v>
      </c>
      <c r="E391" s="226" t="s">
        <v>19</v>
      </c>
      <c r="F391" s="227" t="s">
        <v>545</v>
      </c>
      <c r="G391" s="224"/>
      <c r="H391" s="228">
        <v>54.5</v>
      </c>
      <c r="I391" s="229"/>
      <c r="J391" s="224"/>
      <c r="K391" s="224"/>
      <c r="L391" s="230"/>
      <c r="M391" s="231"/>
      <c r="N391" s="232"/>
      <c r="O391" s="232"/>
      <c r="P391" s="232"/>
      <c r="Q391" s="232"/>
      <c r="R391" s="232"/>
      <c r="S391" s="232"/>
      <c r="T391" s="23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4" t="s">
        <v>145</v>
      </c>
      <c r="AU391" s="234" t="s">
        <v>82</v>
      </c>
      <c r="AV391" s="13" t="s">
        <v>82</v>
      </c>
      <c r="AW391" s="13" t="s">
        <v>33</v>
      </c>
      <c r="AX391" s="13" t="s">
        <v>80</v>
      </c>
      <c r="AY391" s="234" t="s">
        <v>133</v>
      </c>
    </row>
    <row r="392" s="2" customFormat="1" ht="16.5" customHeight="1">
      <c r="A392" s="39"/>
      <c r="B392" s="40"/>
      <c r="C392" s="205" t="s">
        <v>546</v>
      </c>
      <c r="D392" s="205" t="s">
        <v>136</v>
      </c>
      <c r="E392" s="206" t="s">
        <v>547</v>
      </c>
      <c r="F392" s="207" t="s">
        <v>548</v>
      </c>
      <c r="G392" s="208" t="s">
        <v>179</v>
      </c>
      <c r="H392" s="209">
        <v>57</v>
      </c>
      <c r="I392" s="210"/>
      <c r="J392" s="211">
        <f>ROUND(I392*H392,2)</f>
        <v>0</v>
      </c>
      <c r="K392" s="207" t="s">
        <v>140</v>
      </c>
      <c r="L392" s="45"/>
      <c r="M392" s="212" t="s">
        <v>19</v>
      </c>
      <c r="N392" s="213" t="s">
        <v>43</v>
      </c>
      <c r="O392" s="85"/>
      <c r="P392" s="214">
        <f>O392*H392</f>
        <v>0</v>
      </c>
      <c r="Q392" s="214">
        <v>0.00106</v>
      </c>
      <c r="R392" s="214">
        <f>Q392*H392</f>
        <v>0.060419999999999995</v>
      </c>
      <c r="S392" s="214">
        <v>0</v>
      </c>
      <c r="T392" s="215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16" t="s">
        <v>153</v>
      </c>
      <c r="AT392" s="216" t="s">
        <v>136</v>
      </c>
      <c r="AU392" s="216" t="s">
        <v>82</v>
      </c>
      <c r="AY392" s="18" t="s">
        <v>133</v>
      </c>
      <c r="BE392" s="217">
        <f>IF(N392="základní",J392,0)</f>
        <v>0</v>
      </c>
      <c r="BF392" s="217">
        <f>IF(N392="snížená",J392,0)</f>
        <v>0</v>
      </c>
      <c r="BG392" s="217">
        <f>IF(N392="zákl. přenesená",J392,0)</f>
        <v>0</v>
      </c>
      <c r="BH392" s="217">
        <f>IF(N392="sníž. přenesená",J392,0)</f>
        <v>0</v>
      </c>
      <c r="BI392" s="217">
        <f>IF(N392="nulová",J392,0)</f>
        <v>0</v>
      </c>
      <c r="BJ392" s="18" t="s">
        <v>80</v>
      </c>
      <c r="BK392" s="217">
        <f>ROUND(I392*H392,2)</f>
        <v>0</v>
      </c>
      <c r="BL392" s="18" t="s">
        <v>153</v>
      </c>
      <c r="BM392" s="216" t="s">
        <v>549</v>
      </c>
    </row>
    <row r="393" s="2" customFormat="1">
      <c r="A393" s="39"/>
      <c r="B393" s="40"/>
      <c r="C393" s="41"/>
      <c r="D393" s="218" t="s">
        <v>143</v>
      </c>
      <c r="E393" s="41"/>
      <c r="F393" s="219" t="s">
        <v>550</v>
      </c>
      <c r="G393" s="41"/>
      <c r="H393" s="41"/>
      <c r="I393" s="220"/>
      <c r="J393" s="41"/>
      <c r="K393" s="41"/>
      <c r="L393" s="45"/>
      <c r="M393" s="221"/>
      <c r="N393" s="222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143</v>
      </c>
      <c r="AU393" s="18" t="s">
        <v>82</v>
      </c>
    </row>
    <row r="394" s="13" customFormat="1">
      <c r="A394" s="13"/>
      <c r="B394" s="223"/>
      <c r="C394" s="224"/>
      <c r="D394" s="225" t="s">
        <v>145</v>
      </c>
      <c r="E394" s="226" t="s">
        <v>19</v>
      </c>
      <c r="F394" s="227" t="s">
        <v>551</v>
      </c>
      <c r="G394" s="224"/>
      <c r="H394" s="228">
        <v>57</v>
      </c>
      <c r="I394" s="229"/>
      <c r="J394" s="224"/>
      <c r="K394" s="224"/>
      <c r="L394" s="230"/>
      <c r="M394" s="231"/>
      <c r="N394" s="232"/>
      <c r="O394" s="232"/>
      <c r="P394" s="232"/>
      <c r="Q394" s="232"/>
      <c r="R394" s="232"/>
      <c r="S394" s="232"/>
      <c r="T394" s="23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4" t="s">
        <v>145</v>
      </c>
      <c r="AU394" s="234" t="s">
        <v>82</v>
      </c>
      <c r="AV394" s="13" t="s">
        <v>82</v>
      </c>
      <c r="AW394" s="13" t="s">
        <v>33</v>
      </c>
      <c r="AX394" s="13" t="s">
        <v>80</v>
      </c>
      <c r="AY394" s="234" t="s">
        <v>133</v>
      </c>
    </row>
    <row r="395" s="2" customFormat="1" ht="33" customHeight="1">
      <c r="A395" s="39"/>
      <c r="B395" s="40"/>
      <c r="C395" s="205" t="s">
        <v>552</v>
      </c>
      <c r="D395" s="205" t="s">
        <v>136</v>
      </c>
      <c r="E395" s="206" t="s">
        <v>553</v>
      </c>
      <c r="F395" s="207" t="s">
        <v>554</v>
      </c>
      <c r="G395" s="208" t="s">
        <v>139</v>
      </c>
      <c r="H395" s="209">
        <v>146.99000000000001</v>
      </c>
      <c r="I395" s="210"/>
      <c r="J395" s="211">
        <f>ROUND(I395*H395,2)</f>
        <v>0</v>
      </c>
      <c r="K395" s="207" t="s">
        <v>140</v>
      </c>
      <c r="L395" s="45"/>
      <c r="M395" s="212" t="s">
        <v>19</v>
      </c>
      <c r="N395" s="213" t="s">
        <v>43</v>
      </c>
      <c r="O395" s="85"/>
      <c r="P395" s="214">
        <f>O395*H395</f>
        <v>0</v>
      </c>
      <c r="Q395" s="214">
        <v>0.0066100000000000004</v>
      </c>
      <c r="R395" s="214">
        <f>Q395*H395</f>
        <v>0.97160390000000008</v>
      </c>
      <c r="S395" s="214">
        <v>0</v>
      </c>
      <c r="T395" s="215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16" t="s">
        <v>153</v>
      </c>
      <c r="AT395" s="216" t="s">
        <v>136</v>
      </c>
      <c r="AU395" s="216" t="s">
        <v>82</v>
      </c>
      <c r="AY395" s="18" t="s">
        <v>133</v>
      </c>
      <c r="BE395" s="217">
        <f>IF(N395="základní",J395,0)</f>
        <v>0</v>
      </c>
      <c r="BF395" s="217">
        <f>IF(N395="snížená",J395,0)</f>
        <v>0</v>
      </c>
      <c r="BG395" s="217">
        <f>IF(N395="zákl. přenesená",J395,0)</f>
        <v>0</v>
      </c>
      <c r="BH395" s="217">
        <f>IF(N395="sníž. přenesená",J395,0)</f>
        <v>0</v>
      </c>
      <c r="BI395" s="217">
        <f>IF(N395="nulová",J395,0)</f>
        <v>0</v>
      </c>
      <c r="BJ395" s="18" t="s">
        <v>80</v>
      </c>
      <c r="BK395" s="217">
        <f>ROUND(I395*H395,2)</f>
        <v>0</v>
      </c>
      <c r="BL395" s="18" t="s">
        <v>153</v>
      </c>
      <c r="BM395" s="216" t="s">
        <v>555</v>
      </c>
    </row>
    <row r="396" s="2" customFormat="1">
      <c r="A396" s="39"/>
      <c r="B396" s="40"/>
      <c r="C396" s="41"/>
      <c r="D396" s="218" t="s">
        <v>143</v>
      </c>
      <c r="E396" s="41"/>
      <c r="F396" s="219" t="s">
        <v>556</v>
      </c>
      <c r="G396" s="41"/>
      <c r="H396" s="41"/>
      <c r="I396" s="220"/>
      <c r="J396" s="41"/>
      <c r="K396" s="41"/>
      <c r="L396" s="45"/>
      <c r="M396" s="221"/>
      <c r="N396" s="222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143</v>
      </c>
      <c r="AU396" s="18" t="s">
        <v>82</v>
      </c>
    </row>
    <row r="397" s="13" customFormat="1">
      <c r="A397" s="13"/>
      <c r="B397" s="223"/>
      <c r="C397" s="224"/>
      <c r="D397" s="225" t="s">
        <v>145</v>
      </c>
      <c r="E397" s="226" t="s">
        <v>19</v>
      </c>
      <c r="F397" s="227" t="s">
        <v>202</v>
      </c>
      <c r="G397" s="224"/>
      <c r="H397" s="228">
        <v>30.100000000000001</v>
      </c>
      <c r="I397" s="229"/>
      <c r="J397" s="224"/>
      <c r="K397" s="224"/>
      <c r="L397" s="230"/>
      <c r="M397" s="231"/>
      <c r="N397" s="232"/>
      <c r="O397" s="232"/>
      <c r="P397" s="232"/>
      <c r="Q397" s="232"/>
      <c r="R397" s="232"/>
      <c r="S397" s="232"/>
      <c r="T397" s="23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4" t="s">
        <v>145</v>
      </c>
      <c r="AU397" s="234" t="s">
        <v>82</v>
      </c>
      <c r="AV397" s="13" t="s">
        <v>82</v>
      </c>
      <c r="AW397" s="13" t="s">
        <v>33</v>
      </c>
      <c r="AX397" s="13" t="s">
        <v>72</v>
      </c>
      <c r="AY397" s="234" t="s">
        <v>133</v>
      </c>
    </row>
    <row r="398" s="13" customFormat="1">
      <c r="A398" s="13"/>
      <c r="B398" s="223"/>
      <c r="C398" s="224"/>
      <c r="D398" s="225" t="s">
        <v>145</v>
      </c>
      <c r="E398" s="226" t="s">
        <v>19</v>
      </c>
      <c r="F398" s="227" t="s">
        <v>203</v>
      </c>
      <c r="G398" s="224"/>
      <c r="H398" s="228">
        <v>33.060000000000002</v>
      </c>
      <c r="I398" s="229"/>
      <c r="J398" s="224"/>
      <c r="K398" s="224"/>
      <c r="L398" s="230"/>
      <c r="M398" s="231"/>
      <c r="N398" s="232"/>
      <c r="O398" s="232"/>
      <c r="P398" s="232"/>
      <c r="Q398" s="232"/>
      <c r="R398" s="232"/>
      <c r="S398" s="232"/>
      <c r="T398" s="23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4" t="s">
        <v>145</v>
      </c>
      <c r="AU398" s="234" t="s">
        <v>82</v>
      </c>
      <c r="AV398" s="13" t="s">
        <v>82</v>
      </c>
      <c r="AW398" s="13" t="s">
        <v>33</v>
      </c>
      <c r="AX398" s="13" t="s">
        <v>72</v>
      </c>
      <c r="AY398" s="234" t="s">
        <v>133</v>
      </c>
    </row>
    <row r="399" s="13" customFormat="1">
      <c r="A399" s="13"/>
      <c r="B399" s="223"/>
      <c r="C399" s="224"/>
      <c r="D399" s="225" t="s">
        <v>145</v>
      </c>
      <c r="E399" s="226" t="s">
        <v>19</v>
      </c>
      <c r="F399" s="227" t="s">
        <v>204</v>
      </c>
      <c r="G399" s="224"/>
      <c r="H399" s="228">
        <v>42.450000000000003</v>
      </c>
      <c r="I399" s="229"/>
      <c r="J399" s="224"/>
      <c r="K399" s="224"/>
      <c r="L399" s="230"/>
      <c r="M399" s="231"/>
      <c r="N399" s="232"/>
      <c r="O399" s="232"/>
      <c r="P399" s="232"/>
      <c r="Q399" s="232"/>
      <c r="R399" s="232"/>
      <c r="S399" s="232"/>
      <c r="T399" s="23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4" t="s">
        <v>145</v>
      </c>
      <c r="AU399" s="234" t="s">
        <v>82</v>
      </c>
      <c r="AV399" s="13" t="s">
        <v>82</v>
      </c>
      <c r="AW399" s="13" t="s">
        <v>33</v>
      </c>
      <c r="AX399" s="13" t="s">
        <v>72</v>
      </c>
      <c r="AY399" s="234" t="s">
        <v>133</v>
      </c>
    </row>
    <row r="400" s="13" customFormat="1">
      <c r="A400" s="13"/>
      <c r="B400" s="223"/>
      <c r="C400" s="224"/>
      <c r="D400" s="225" t="s">
        <v>145</v>
      </c>
      <c r="E400" s="226" t="s">
        <v>19</v>
      </c>
      <c r="F400" s="227" t="s">
        <v>205</v>
      </c>
      <c r="G400" s="224"/>
      <c r="H400" s="228">
        <v>22.899999999999999</v>
      </c>
      <c r="I400" s="229"/>
      <c r="J400" s="224"/>
      <c r="K400" s="224"/>
      <c r="L400" s="230"/>
      <c r="M400" s="231"/>
      <c r="N400" s="232"/>
      <c r="O400" s="232"/>
      <c r="P400" s="232"/>
      <c r="Q400" s="232"/>
      <c r="R400" s="232"/>
      <c r="S400" s="232"/>
      <c r="T400" s="23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4" t="s">
        <v>145</v>
      </c>
      <c r="AU400" s="234" t="s">
        <v>82</v>
      </c>
      <c r="AV400" s="13" t="s">
        <v>82</v>
      </c>
      <c r="AW400" s="13" t="s">
        <v>33</v>
      </c>
      <c r="AX400" s="13" t="s">
        <v>72</v>
      </c>
      <c r="AY400" s="234" t="s">
        <v>133</v>
      </c>
    </row>
    <row r="401" s="13" customFormat="1">
      <c r="A401" s="13"/>
      <c r="B401" s="223"/>
      <c r="C401" s="224"/>
      <c r="D401" s="225" t="s">
        <v>145</v>
      </c>
      <c r="E401" s="226" t="s">
        <v>19</v>
      </c>
      <c r="F401" s="227" t="s">
        <v>469</v>
      </c>
      <c r="G401" s="224"/>
      <c r="H401" s="228">
        <v>6.2000000000000002</v>
      </c>
      <c r="I401" s="229"/>
      <c r="J401" s="224"/>
      <c r="K401" s="224"/>
      <c r="L401" s="230"/>
      <c r="M401" s="231"/>
      <c r="N401" s="232"/>
      <c r="O401" s="232"/>
      <c r="P401" s="232"/>
      <c r="Q401" s="232"/>
      <c r="R401" s="232"/>
      <c r="S401" s="232"/>
      <c r="T401" s="23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4" t="s">
        <v>145</v>
      </c>
      <c r="AU401" s="234" t="s">
        <v>82</v>
      </c>
      <c r="AV401" s="13" t="s">
        <v>82</v>
      </c>
      <c r="AW401" s="13" t="s">
        <v>33</v>
      </c>
      <c r="AX401" s="13" t="s">
        <v>72</v>
      </c>
      <c r="AY401" s="234" t="s">
        <v>133</v>
      </c>
    </row>
    <row r="402" s="13" customFormat="1">
      <c r="A402" s="13"/>
      <c r="B402" s="223"/>
      <c r="C402" s="224"/>
      <c r="D402" s="225" t="s">
        <v>145</v>
      </c>
      <c r="E402" s="226" t="s">
        <v>19</v>
      </c>
      <c r="F402" s="227" t="s">
        <v>470</v>
      </c>
      <c r="G402" s="224"/>
      <c r="H402" s="228">
        <v>5.2800000000000002</v>
      </c>
      <c r="I402" s="229"/>
      <c r="J402" s="224"/>
      <c r="K402" s="224"/>
      <c r="L402" s="230"/>
      <c r="M402" s="231"/>
      <c r="N402" s="232"/>
      <c r="O402" s="232"/>
      <c r="P402" s="232"/>
      <c r="Q402" s="232"/>
      <c r="R402" s="232"/>
      <c r="S402" s="232"/>
      <c r="T402" s="23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4" t="s">
        <v>145</v>
      </c>
      <c r="AU402" s="234" t="s">
        <v>82</v>
      </c>
      <c r="AV402" s="13" t="s">
        <v>82</v>
      </c>
      <c r="AW402" s="13" t="s">
        <v>33</v>
      </c>
      <c r="AX402" s="13" t="s">
        <v>72</v>
      </c>
      <c r="AY402" s="234" t="s">
        <v>133</v>
      </c>
    </row>
    <row r="403" s="14" customFormat="1">
      <c r="A403" s="14"/>
      <c r="B403" s="235"/>
      <c r="C403" s="236"/>
      <c r="D403" s="225" t="s">
        <v>145</v>
      </c>
      <c r="E403" s="237" t="s">
        <v>19</v>
      </c>
      <c r="F403" s="238" t="s">
        <v>150</v>
      </c>
      <c r="G403" s="236"/>
      <c r="H403" s="239">
        <v>139.99000000000001</v>
      </c>
      <c r="I403" s="240"/>
      <c r="J403" s="236"/>
      <c r="K403" s="236"/>
      <c r="L403" s="241"/>
      <c r="M403" s="242"/>
      <c r="N403" s="243"/>
      <c r="O403" s="243"/>
      <c r="P403" s="243"/>
      <c r="Q403" s="243"/>
      <c r="R403" s="243"/>
      <c r="S403" s="243"/>
      <c r="T403" s="24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5" t="s">
        <v>145</v>
      </c>
      <c r="AU403" s="245" t="s">
        <v>82</v>
      </c>
      <c r="AV403" s="14" t="s">
        <v>141</v>
      </c>
      <c r="AW403" s="14" t="s">
        <v>33</v>
      </c>
      <c r="AX403" s="14" t="s">
        <v>80</v>
      </c>
      <c r="AY403" s="245" t="s">
        <v>133</v>
      </c>
    </row>
    <row r="404" s="13" customFormat="1">
      <c r="A404" s="13"/>
      <c r="B404" s="223"/>
      <c r="C404" s="224"/>
      <c r="D404" s="225" t="s">
        <v>145</v>
      </c>
      <c r="E404" s="224"/>
      <c r="F404" s="227" t="s">
        <v>557</v>
      </c>
      <c r="G404" s="224"/>
      <c r="H404" s="228">
        <v>146.99000000000001</v>
      </c>
      <c r="I404" s="229"/>
      <c r="J404" s="224"/>
      <c r="K404" s="224"/>
      <c r="L404" s="230"/>
      <c r="M404" s="231"/>
      <c r="N404" s="232"/>
      <c r="O404" s="232"/>
      <c r="P404" s="232"/>
      <c r="Q404" s="232"/>
      <c r="R404" s="232"/>
      <c r="S404" s="232"/>
      <c r="T404" s="23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4" t="s">
        <v>145</v>
      </c>
      <c r="AU404" s="234" t="s">
        <v>82</v>
      </c>
      <c r="AV404" s="13" t="s">
        <v>82</v>
      </c>
      <c r="AW404" s="13" t="s">
        <v>4</v>
      </c>
      <c r="AX404" s="13" t="s">
        <v>80</v>
      </c>
      <c r="AY404" s="234" t="s">
        <v>133</v>
      </c>
    </row>
    <row r="405" s="2" customFormat="1" ht="33" customHeight="1">
      <c r="A405" s="39"/>
      <c r="B405" s="40"/>
      <c r="C405" s="205" t="s">
        <v>558</v>
      </c>
      <c r="D405" s="205" t="s">
        <v>136</v>
      </c>
      <c r="E405" s="206" t="s">
        <v>559</v>
      </c>
      <c r="F405" s="207" t="s">
        <v>560</v>
      </c>
      <c r="G405" s="208" t="s">
        <v>139</v>
      </c>
      <c r="H405" s="209">
        <v>84.010999999999996</v>
      </c>
      <c r="I405" s="210"/>
      <c r="J405" s="211">
        <f>ROUND(I405*H405,2)</f>
        <v>0</v>
      </c>
      <c r="K405" s="207" t="s">
        <v>140</v>
      </c>
      <c r="L405" s="45"/>
      <c r="M405" s="212" t="s">
        <v>19</v>
      </c>
      <c r="N405" s="213" t="s">
        <v>43</v>
      </c>
      <c r="O405" s="85"/>
      <c r="P405" s="214">
        <f>O405*H405</f>
        <v>0</v>
      </c>
      <c r="Q405" s="214">
        <v>0.0066100000000000004</v>
      </c>
      <c r="R405" s="214">
        <f>Q405*H405</f>
        <v>0.55531271000000004</v>
      </c>
      <c r="S405" s="214">
        <v>0</v>
      </c>
      <c r="T405" s="215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16" t="s">
        <v>153</v>
      </c>
      <c r="AT405" s="216" t="s">
        <v>136</v>
      </c>
      <c r="AU405" s="216" t="s">
        <v>82</v>
      </c>
      <c r="AY405" s="18" t="s">
        <v>133</v>
      </c>
      <c r="BE405" s="217">
        <f>IF(N405="základní",J405,0)</f>
        <v>0</v>
      </c>
      <c r="BF405" s="217">
        <f>IF(N405="snížená",J405,0)</f>
        <v>0</v>
      </c>
      <c r="BG405" s="217">
        <f>IF(N405="zákl. přenesená",J405,0)</f>
        <v>0</v>
      </c>
      <c r="BH405" s="217">
        <f>IF(N405="sníž. přenesená",J405,0)</f>
        <v>0</v>
      </c>
      <c r="BI405" s="217">
        <f>IF(N405="nulová",J405,0)</f>
        <v>0</v>
      </c>
      <c r="BJ405" s="18" t="s">
        <v>80</v>
      </c>
      <c r="BK405" s="217">
        <f>ROUND(I405*H405,2)</f>
        <v>0</v>
      </c>
      <c r="BL405" s="18" t="s">
        <v>153</v>
      </c>
      <c r="BM405" s="216" t="s">
        <v>561</v>
      </c>
    </row>
    <row r="406" s="2" customFormat="1">
      <c r="A406" s="39"/>
      <c r="B406" s="40"/>
      <c r="C406" s="41"/>
      <c r="D406" s="218" t="s">
        <v>143</v>
      </c>
      <c r="E406" s="41"/>
      <c r="F406" s="219" t="s">
        <v>562</v>
      </c>
      <c r="G406" s="41"/>
      <c r="H406" s="41"/>
      <c r="I406" s="220"/>
      <c r="J406" s="41"/>
      <c r="K406" s="41"/>
      <c r="L406" s="45"/>
      <c r="M406" s="221"/>
      <c r="N406" s="222"/>
      <c r="O406" s="85"/>
      <c r="P406" s="85"/>
      <c r="Q406" s="85"/>
      <c r="R406" s="85"/>
      <c r="S406" s="85"/>
      <c r="T406" s="86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143</v>
      </c>
      <c r="AU406" s="18" t="s">
        <v>82</v>
      </c>
    </row>
    <row r="407" s="13" customFormat="1">
      <c r="A407" s="13"/>
      <c r="B407" s="223"/>
      <c r="C407" s="224"/>
      <c r="D407" s="225" t="s">
        <v>145</v>
      </c>
      <c r="E407" s="226" t="s">
        <v>19</v>
      </c>
      <c r="F407" s="227" t="s">
        <v>207</v>
      </c>
      <c r="G407" s="224"/>
      <c r="H407" s="228">
        <v>25.469999999999999</v>
      </c>
      <c r="I407" s="229"/>
      <c r="J407" s="224"/>
      <c r="K407" s="224"/>
      <c r="L407" s="230"/>
      <c r="M407" s="231"/>
      <c r="N407" s="232"/>
      <c r="O407" s="232"/>
      <c r="P407" s="232"/>
      <c r="Q407" s="232"/>
      <c r="R407" s="232"/>
      <c r="S407" s="232"/>
      <c r="T407" s="23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4" t="s">
        <v>145</v>
      </c>
      <c r="AU407" s="234" t="s">
        <v>82</v>
      </c>
      <c r="AV407" s="13" t="s">
        <v>82</v>
      </c>
      <c r="AW407" s="13" t="s">
        <v>33</v>
      </c>
      <c r="AX407" s="13" t="s">
        <v>72</v>
      </c>
      <c r="AY407" s="234" t="s">
        <v>133</v>
      </c>
    </row>
    <row r="408" s="13" customFormat="1">
      <c r="A408" s="13"/>
      <c r="B408" s="223"/>
      <c r="C408" s="224"/>
      <c r="D408" s="225" t="s">
        <v>145</v>
      </c>
      <c r="E408" s="226" t="s">
        <v>19</v>
      </c>
      <c r="F408" s="227" t="s">
        <v>208</v>
      </c>
      <c r="G408" s="224"/>
      <c r="H408" s="228">
        <v>19.120000000000001</v>
      </c>
      <c r="I408" s="229"/>
      <c r="J408" s="224"/>
      <c r="K408" s="224"/>
      <c r="L408" s="230"/>
      <c r="M408" s="231"/>
      <c r="N408" s="232"/>
      <c r="O408" s="232"/>
      <c r="P408" s="232"/>
      <c r="Q408" s="232"/>
      <c r="R408" s="232"/>
      <c r="S408" s="232"/>
      <c r="T408" s="23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4" t="s">
        <v>145</v>
      </c>
      <c r="AU408" s="234" t="s">
        <v>82</v>
      </c>
      <c r="AV408" s="13" t="s">
        <v>82</v>
      </c>
      <c r="AW408" s="13" t="s">
        <v>33</v>
      </c>
      <c r="AX408" s="13" t="s">
        <v>72</v>
      </c>
      <c r="AY408" s="234" t="s">
        <v>133</v>
      </c>
    </row>
    <row r="409" s="13" customFormat="1">
      <c r="A409" s="13"/>
      <c r="B409" s="223"/>
      <c r="C409" s="224"/>
      <c r="D409" s="225" t="s">
        <v>145</v>
      </c>
      <c r="E409" s="226" t="s">
        <v>19</v>
      </c>
      <c r="F409" s="227" t="s">
        <v>209</v>
      </c>
      <c r="G409" s="224"/>
      <c r="H409" s="228">
        <v>15.92</v>
      </c>
      <c r="I409" s="229"/>
      <c r="J409" s="224"/>
      <c r="K409" s="224"/>
      <c r="L409" s="230"/>
      <c r="M409" s="231"/>
      <c r="N409" s="232"/>
      <c r="O409" s="232"/>
      <c r="P409" s="232"/>
      <c r="Q409" s="232"/>
      <c r="R409" s="232"/>
      <c r="S409" s="232"/>
      <c r="T409" s="23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4" t="s">
        <v>145</v>
      </c>
      <c r="AU409" s="234" t="s">
        <v>82</v>
      </c>
      <c r="AV409" s="13" t="s">
        <v>82</v>
      </c>
      <c r="AW409" s="13" t="s">
        <v>33</v>
      </c>
      <c r="AX409" s="13" t="s">
        <v>72</v>
      </c>
      <c r="AY409" s="234" t="s">
        <v>133</v>
      </c>
    </row>
    <row r="410" s="13" customFormat="1">
      <c r="A410" s="13"/>
      <c r="B410" s="223"/>
      <c r="C410" s="224"/>
      <c r="D410" s="225" t="s">
        <v>145</v>
      </c>
      <c r="E410" s="226" t="s">
        <v>19</v>
      </c>
      <c r="F410" s="227" t="s">
        <v>210</v>
      </c>
      <c r="G410" s="224"/>
      <c r="H410" s="228">
        <v>19.5</v>
      </c>
      <c r="I410" s="229"/>
      <c r="J410" s="224"/>
      <c r="K410" s="224"/>
      <c r="L410" s="230"/>
      <c r="M410" s="231"/>
      <c r="N410" s="232"/>
      <c r="O410" s="232"/>
      <c r="P410" s="232"/>
      <c r="Q410" s="232"/>
      <c r="R410" s="232"/>
      <c r="S410" s="232"/>
      <c r="T410" s="23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4" t="s">
        <v>145</v>
      </c>
      <c r="AU410" s="234" t="s">
        <v>82</v>
      </c>
      <c r="AV410" s="13" t="s">
        <v>82</v>
      </c>
      <c r="AW410" s="13" t="s">
        <v>33</v>
      </c>
      <c r="AX410" s="13" t="s">
        <v>72</v>
      </c>
      <c r="AY410" s="234" t="s">
        <v>133</v>
      </c>
    </row>
    <row r="411" s="14" customFormat="1">
      <c r="A411" s="14"/>
      <c r="B411" s="235"/>
      <c r="C411" s="236"/>
      <c r="D411" s="225" t="s">
        <v>145</v>
      </c>
      <c r="E411" s="237" t="s">
        <v>19</v>
      </c>
      <c r="F411" s="238" t="s">
        <v>150</v>
      </c>
      <c r="G411" s="236"/>
      <c r="H411" s="239">
        <v>80.010000000000005</v>
      </c>
      <c r="I411" s="240"/>
      <c r="J411" s="236"/>
      <c r="K411" s="236"/>
      <c r="L411" s="241"/>
      <c r="M411" s="242"/>
      <c r="N411" s="243"/>
      <c r="O411" s="243"/>
      <c r="P411" s="243"/>
      <c r="Q411" s="243"/>
      <c r="R411" s="243"/>
      <c r="S411" s="243"/>
      <c r="T411" s="24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5" t="s">
        <v>145</v>
      </c>
      <c r="AU411" s="245" t="s">
        <v>82</v>
      </c>
      <c r="AV411" s="14" t="s">
        <v>141</v>
      </c>
      <c r="AW411" s="14" t="s">
        <v>33</v>
      </c>
      <c r="AX411" s="14" t="s">
        <v>80</v>
      </c>
      <c r="AY411" s="245" t="s">
        <v>133</v>
      </c>
    </row>
    <row r="412" s="13" customFormat="1">
      <c r="A412" s="13"/>
      <c r="B412" s="223"/>
      <c r="C412" s="224"/>
      <c r="D412" s="225" t="s">
        <v>145</v>
      </c>
      <c r="E412" s="224"/>
      <c r="F412" s="227" t="s">
        <v>563</v>
      </c>
      <c r="G412" s="224"/>
      <c r="H412" s="228">
        <v>84.010999999999996</v>
      </c>
      <c r="I412" s="229"/>
      <c r="J412" s="224"/>
      <c r="K412" s="224"/>
      <c r="L412" s="230"/>
      <c r="M412" s="231"/>
      <c r="N412" s="232"/>
      <c r="O412" s="232"/>
      <c r="P412" s="232"/>
      <c r="Q412" s="232"/>
      <c r="R412" s="232"/>
      <c r="S412" s="232"/>
      <c r="T412" s="23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4" t="s">
        <v>145</v>
      </c>
      <c r="AU412" s="234" t="s">
        <v>82</v>
      </c>
      <c r="AV412" s="13" t="s">
        <v>82</v>
      </c>
      <c r="AW412" s="13" t="s">
        <v>4</v>
      </c>
      <c r="AX412" s="13" t="s">
        <v>80</v>
      </c>
      <c r="AY412" s="234" t="s">
        <v>133</v>
      </c>
    </row>
    <row r="413" s="2" customFormat="1" ht="24.15" customHeight="1">
      <c r="A413" s="39"/>
      <c r="B413" s="40"/>
      <c r="C413" s="205" t="s">
        <v>564</v>
      </c>
      <c r="D413" s="205" t="s">
        <v>136</v>
      </c>
      <c r="E413" s="206" t="s">
        <v>565</v>
      </c>
      <c r="F413" s="207" t="s">
        <v>566</v>
      </c>
      <c r="G413" s="208" t="s">
        <v>179</v>
      </c>
      <c r="H413" s="209">
        <v>5.9000000000000004</v>
      </c>
      <c r="I413" s="210"/>
      <c r="J413" s="211">
        <f>ROUND(I413*H413,2)</f>
        <v>0</v>
      </c>
      <c r="K413" s="207" t="s">
        <v>140</v>
      </c>
      <c r="L413" s="45"/>
      <c r="M413" s="212" t="s">
        <v>19</v>
      </c>
      <c r="N413" s="213" t="s">
        <v>43</v>
      </c>
      <c r="O413" s="85"/>
      <c r="P413" s="214">
        <f>O413*H413</f>
        <v>0</v>
      </c>
      <c r="Q413" s="214">
        <v>0.0042199999999999998</v>
      </c>
      <c r="R413" s="214">
        <f>Q413*H413</f>
        <v>0.024898</v>
      </c>
      <c r="S413" s="214">
        <v>0</v>
      </c>
      <c r="T413" s="215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16" t="s">
        <v>153</v>
      </c>
      <c r="AT413" s="216" t="s">
        <v>136</v>
      </c>
      <c r="AU413" s="216" t="s">
        <v>82</v>
      </c>
      <c r="AY413" s="18" t="s">
        <v>133</v>
      </c>
      <c r="BE413" s="217">
        <f>IF(N413="základní",J413,0)</f>
        <v>0</v>
      </c>
      <c r="BF413" s="217">
        <f>IF(N413="snížená",J413,0)</f>
        <v>0</v>
      </c>
      <c r="BG413" s="217">
        <f>IF(N413="zákl. přenesená",J413,0)</f>
        <v>0</v>
      </c>
      <c r="BH413" s="217">
        <f>IF(N413="sníž. přenesená",J413,0)</f>
        <v>0</v>
      </c>
      <c r="BI413" s="217">
        <f>IF(N413="nulová",J413,0)</f>
        <v>0</v>
      </c>
      <c r="BJ413" s="18" t="s">
        <v>80</v>
      </c>
      <c r="BK413" s="217">
        <f>ROUND(I413*H413,2)</f>
        <v>0</v>
      </c>
      <c r="BL413" s="18" t="s">
        <v>153</v>
      </c>
      <c r="BM413" s="216" t="s">
        <v>567</v>
      </c>
    </row>
    <row r="414" s="2" customFormat="1">
      <c r="A414" s="39"/>
      <c r="B414" s="40"/>
      <c r="C414" s="41"/>
      <c r="D414" s="218" t="s">
        <v>143</v>
      </c>
      <c r="E414" s="41"/>
      <c r="F414" s="219" t="s">
        <v>568</v>
      </c>
      <c r="G414" s="41"/>
      <c r="H414" s="41"/>
      <c r="I414" s="220"/>
      <c r="J414" s="41"/>
      <c r="K414" s="41"/>
      <c r="L414" s="45"/>
      <c r="M414" s="221"/>
      <c r="N414" s="222"/>
      <c r="O414" s="85"/>
      <c r="P414" s="85"/>
      <c r="Q414" s="85"/>
      <c r="R414" s="85"/>
      <c r="S414" s="85"/>
      <c r="T414" s="86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143</v>
      </c>
      <c r="AU414" s="18" t="s">
        <v>82</v>
      </c>
    </row>
    <row r="415" s="13" customFormat="1">
      <c r="A415" s="13"/>
      <c r="B415" s="223"/>
      <c r="C415" s="224"/>
      <c r="D415" s="225" t="s">
        <v>145</v>
      </c>
      <c r="E415" s="226" t="s">
        <v>19</v>
      </c>
      <c r="F415" s="227" t="s">
        <v>569</v>
      </c>
      <c r="G415" s="224"/>
      <c r="H415" s="228">
        <v>1.3999999999999999</v>
      </c>
      <c r="I415" s="229"/>
      <c r="J415" s="224"/>
      <c r="K415" s="224"/>
      <c r="L415" s="230"/>
      <c r="M415" s="231"/>
      <c r="N415" s="232"/>
      <c r="O415" s="232"/>
      <c r="P415" s="232"/>
      <c r="Q415" s="232"/>
      <c r="R415" s="232"/>
      <c r="S415" s="232"/>
      <c r="T415" s="23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4" t="s">
        <v>145</v>
      </c>
      <c r="AU415" s="234" t="s">
        <v>82</v>
      </c>
      <c r="AV415" s="13" t="s">
        <v>82</v>
      </c>
      <c r="AW415" s="13" t="s">
        <v>33</v>
      </c>
      <c r="AX415" s="13" t="s">
        <v>72</v>
      </c>
      <c r="AY415" s="234" t="s">
        <v>133</v>
      </c>
    </row>
    <row r="416" s="13" customFormat="1">
      <c r="A416" s="13"/>
      <c r="B416" s="223"/>
      <c r="C416" s="224"/>
      <c r="D416" s="225" t="s">
        <v>145</v>
      </c>
      <c r="E416" s="226" t="s">
        <v>19</v>
      </c>
      <c r="F416" s="227" t="s">
        <v>570</v>
      </c>
      <c r="G416" s="224"/>
      <c r="H416" s="228">
        <v>2</v>
      </c>
      <c r="I416" s="229"/>
      <c r="J416" s="224"/>
      <c r="K416" s="224"/>
      <c r="L416" s="230"/>
      <c r="M416" s="231"/>
      <c r="N416" s="232"/>
      <c r="O416" s="232"/>
      <c r="P416" s="232"/>
      <c r="Q416" s="232"/>
      <c r="R416" s="232"/>
      <c r="S416" s="232"/>
      <c r="T416" s="23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4" t="s">
        <v>145</v>
      </c>
      <c r="AU416" s="234" t="s">
        <v>82</v>
      </c>
      <c r="AV416" s="13" t="s">
        <v>82</v>
      </c>
      <c r="AW416" s="13" t="s">
        <v>33</v>
      </c>
      <c r="AX416" s="13" t="s">
        <v>72</v>
      </c>
      <c r="AY416" s="234" t="s">
        <v>133</v>
      </c>
    </row>
    <row r="417" s="13" customFormat="1">
      <c r="A417" s="13"/>
      <c r="B417" s="223"/>
      <c r="C417" s="224"/>
      <c r="D417" s="225" t="s">
        <v>145</v>
      </c>
      <c r="E417" s="226" t="s">
        <v>19</v>
      </c>
      <c r="F417" s="227" t="s">
        <v>571</v>
      </c>
      <c r="G417" s="224"/>
      <c r="H417" s="228">
        <v>2.5</v>
      </c>
      <c r="I417" s="229"/>
      <c r="J417" s="224"/>
      <c r="K417" s="224"/>
      <c r="L417" s="230"/>
      <c r="M417" s="231"/>
      <c r="N417" s="232"/>
      <c r="O417" s="232"/>
      <c r="P417" s="232"/>
      <c r="Q417" s="232"/>
      <c r="R417" s="232"/>
      <c r="S417" s="232"/>
      <c r="T417" s="23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4" t="s">
        <v>145</v>
      </c>
      <c r="AU417" s="234" t="s">
        <v>82</v>
      </c>
      <c r="AV417" s="13" t="s">
        <v>82</v>
      </c>
      <c r="AW417" s="13" t="s">
        <v>33</v>
      </c>
      <c r="AX417" s="13" t="s">
        <v>72</v>
      </c>
      <c r="AY417" s="234" t="s">
        <v>133</v>
      </c>
    </row>
    <row r="418" s="14" customFormat="1">
      <c r="A418" s="14"/>
      <c r="B418" s="235"/>
      <c r="C418" s="236"/>
      <c r="D418" s="225" t="s">
        <v>145</v>
      </c>
      <c r="E418" s="237" t="s">
        <v>19</v>
      </c>
      <c r="F418" s="238" t="s">
        <v>150</v>
      </c>
      <c r="G418" s="236"/>
      <c r="H418" s="239">
        <v>5.9000000000000004</v>
      </c>
      <c r="I418" s="240"/>
      <c r="J418" s="236"/>
      <c r="K418" s="236"/>
      <c r="L418" s="241"/>
      <c r="M418" s="242"/>
      <c r="N418" s="243"/>
      <c r="O418" s="243"/>
      <c r="P418" s="243"/>
      <c r="Q418" s="243"/>
      <c r="R418" s="243"/>
      <c r="S418" s="243"/>
      <c r="T418" s="24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5" t="s">
        <v>145</v>
      </c>
      <c r="AU418" s="245" t="s">
        <v>82</v>
      </c>
      <c r="AV418" s="14" t="s">
        <v>141</v>
      </c>
      <c r="AW418" s="14" t="s">
        <v>33</v>
      </c>
      <c r="AX418" s="14" t="s">
        <v>80</v>
      </c>
      <c r="AY418" s="245" t="s">
        <v>133</v>
      </c>
    </row>
    <row r="419" s="2" customFormat="1" ht="24.15" customHeight="1">
      <c r="A419" s="39"/>
      <c r="B419" s="40"/>
      <c r="C419" s="205" t="s">
        <v>572</v>
      </c>
      <c r="D419" s="205" t="s">
        <v>136</v>
      </c>
      <c r="E419" s="206" t="s">
        <v>573</v>
      </c>
      <c r="F419" s="207" t="s">
        <v>574</v>
      </c>
      <c r="G419" s="208" t="s">
        <v>179</v>
      </c>
      <c r="H419" s="209">
        <v>16.800000000000001</v>
      </c>
      <c r="I419" s="210"/>
      <c r="J419" s="211">
        <f>ROUND(I419*H419,2)</f>
        <v>0</v>
      </c>
      <c r="K419" s="207" t="s">
        <v>140</v>
      </c>
      <c r="L419" s="45"/>
      <c r="M419" s="212" t="s">
        <v>19</v>
      </c>
      <c r="N419" s="213" t="s">
        <v>43</v>
      </c>
      <c r="O419" s="85"/>
      <c r="P419" s="214">
        <f>O419*H419</f>
        <v>0</v>
      </c>
      <c r="Q419" s="214">
        <v>0.0022300000000000002</v>
      </c>
      <c r="R419" s="214">
        <f>Q419*H419</f>
        <v>0.037464000000000004</v>
      </c>
      <c r="S419" s="214">
        <v>0</v>
      </c>
      <c r="T419" s="215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16" t="s">
        <v>153</v>
      </c>
      <c r="AT419" s="216" t="s">
        <v>136</v>
      </c>
      <c r="AU419" s="216" t="s">
        <v>82</v>
      </c>
      <c r="AY419" s="18" t="s">
        <v>133</v>
      </c>
      <c r="BE419" s="217">
        <f>IF(N419="základní",J419,0)</f>
        <v>0</v>
      </c>
      <c r="BF419" s="217">
        <f>IF(N419="snížená",J419,0)</f>
        <v>0</v>
      </c>
      <c r="BG419" s="217">
        <f>IF(N419="zákl. přenesená",J419,0)</f>
        <v>0</v>
      </c>
      <c r="BH419" s="217">
        <f>IF(N419="sníž. přenesená",J419,0)</f>
        <v>0</v>
      </c>
      <c r="BI419" s="217">
        <f>IF(N419="nulová",J419,0)</f>
        <v>0</v>
      </c>
      <c r="BJ419" s="18" t="s">
        <v>80</v>
      </c>
      <c r="BK419" s="217">
        <f>ROUND(I419*H419,2)</f>
        <v>0</v>
      </c>
      <c r="BL419" s="18" t="s">
        <v>153</v>
      </c>
      <c r="BM419" s="216" t="s">
        <v>575</v>
      </c>
    </row>
    <row r="420" s="2" customFormat="1">
      <c r="A420" s="39"/>
      <c r="B420" s="40"/>
      <c r="C420" s="41"/>
      <c r="D420" s="218" t="s">
        <v>143</v>
      </c>
      <c r="E420" s="41"/>
      <c r="F420" s="219" t="s">
        <v>576</v>
      </c>
      <c r="G420" s="41"/>
      <c r="H420" s="41"/>
      <c r="I420" s="220"/>
      <c r="J420" s="41"/>
      <c r="K420" s="41"/>
      <c r="L420" s="45"/>
      <c r="M420" s="221"/>
      <c r="N420" s="222"/>
      <c r="O420" s="85"/>
      <c r="P420" s="85"/>
      <c r="Q420" s="85"/>
      <c r="R420" s="85"/>
      <c r="S420" s="85"/>
      <c r="T420" s="86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143</v>
      </c>
      <c r="AU420" s="18" t="s">
        <v>82</v>
      </c>
    </row>
    <row r="421" s="13" customFormat="1">
      <c r="A421" s="13"/>
      <c r="B421" s="223"/>
      <c r="C421" s="224"/>
      <c r="D421" s="225" t="s">
        <v>145</v>
      </c>
      <c r="E421" s="226" t="s">
        <v>19</v>
      </c>
      <c r="F421" s="227" t="s">
        <v>577</v>
      </c>
      <c r="G421" s="224"/>
      <c r="H421" s="228">
        <v>11.199999999999999</v>
      </c>
      <c r="I421" s="229"/>
      <c r="J421" s="224"/>
      <c r="K421" s="224"/>
      <c r="L421" s="230"/>
      <c r="M421" s="231"/>
      <c r="N421" s="232"/>
      <c r="O421" s="232"/>
      <c r="P421" s="232"/>
      <c r="Q421" s="232"/>
      <c r="R421" s="232"/>
      <c r="S421" s="232"/>
      <c r="T421" s="23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4" t="s">
        <v>145</v>
      </c>
      <c r="AU421" s="234" t="s">
        <v>82</v>
      </c>
      <c r="AV421" s="13" t="s">
        <v>82</v>
      </c>
      <c r="AW421" s="13" t="s">
        <v>33</v>
      </c>
      <c r="AX421" s="13" t="s">
        <v>72</v>
      </c>
      <c r="AY421" s="234" t="s">
        <v>133</v>
      </c>
    </row>
    <row r="422" s="13" customFormat="1">
      <c r="A422" s="13"/>
      <c r="B422" s="223"/>
      <c r="C422" s="224"/>
      <c r="D422" s="225" t="s">
        <v>145</v>
      </c>
      <c r="E422" s="226" t="s">
        <v>19</v>
      </c>
      <c r="F422" s="227" t="s">
        <v>578</v>
      </c>
      <c r="G422" s="224"/>
      <c r="H422" s="228">
        <v>2.7999999999999998</v>
      </c>
      <c r="I422" s="229"/>
      <c r="J422" s="224"/>
      <c r="K422" s="224"/>
      <c r="L422" s="230"/>
      <c r="M422" s="231"/>
      <c r="N422" s="232"/>
      <c r="O422" s="232"/>
      <c r="P422" s="232"/>
      <c r="Q422" s="232"/>
      <c r="R422" s="232"/>
      <c r="S422" s="232"/>
      <c r="T422" s="23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4" t="s">
        <v>145</v>
      </c>
      <c r="AU422" s="234" t="s">
        <v>82</v>
      </c>
      <c r="AV422" s="13" t="s">
        <v>82</v>
      </c>
      <c r="AW422" s="13" t="s">
        <v>33</v>
      </c>
      <c r="AX422" s="13" t="s">
        <v>72</v>
      </c>
      <c r="AY422" s="234" t="s">
        <v>133</v>
      </c>
    </row>
    <row r="423" s="13" customFormat="1">
      <c r="A423" s="13"/>
      <c r="B423" s="223"/>
      <c r="C423" s="224"/>
      <c r="D423" s="225" t="s">
        <v>145</v>
      </c>
      <c r="E423" s="226" t="s">
        <v>19</v>
      </c>
      <c r="F423" s="227" t="s">
        <v>579</v>
      </c>
      <c r="G423" s="224"/>
      <c r="H423" s="228">
        <v>2.7999999999999998</v>
      </c>
      <c r="I423" s="229"/>
      <c r="J423" s="224"/>
      <c r="K423" s="224"/>
      <c r="L423" s="230"/>
      <c r="M423" s="231"/>
      <c r="N423" s="232"/>
      <c r="O423" s="232"/>
      <c r="P423" s="232"/>
      <c r="Q423" s="232"/>
      <c r="R423" s="232"/>
      <c r="S423" s="232"/>
      <c r="T423" s="23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4" t="s">
        <v>145</v>
      </c>
      <c r="AU423" s="234" t="s">
        <v>82</v>
      </c>
      <c r="AV423" s="13" t="s">
        <v>82</v>
      </c>
      <c r="AW423" s="13" t="s">
        <v>33</v>
      </c>
      <c r="AX423" s="13" t="s">
        <v>72</v>
      </c>
      <c r="AY423" s="234" t="s">
        <v>133</v>
      </c>
    </row>
    <row r="424" s="14" customFormat="1">
      <c r="A424" s="14"/>
      <c r="B424" s="235"/>
      <c r="C424" s="236"/>
      <c r="D424" s="225" t="s">
        <v>145</v>
      </c>
      <c r="E424" s="237" t="s">
        <v>19</v>
      </c>
      <c r="F424" s="238" t="s">
        <v>150</v>
      </c>
      <c r="G424" s="236"/>
      <c r="H424" s="239">
        <v>16.800000000000001</v>
      </c>
      <c r="I424" s="240"/>
      <c r="J424" s="236"/>
      <c r="K424" s="236"/>
      <c r="L424" s="241"/>
      <c r="M424" s="242"/>
      <c r="N424" s="243"/>
      <c r="O424" s="243"/>
      <c r="P424" s="243"/>
      <c r="Q424" s="243"/>
      <c r="R424" s="243"/>
      <c r="S424" s="243"/>
      <c r="T424" s="24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5" t="s">
        <v>145</v>
      </c>
      <c r="AU424" s="245" t="s">
        <v>82</v>
      </c>
      <c r="AV424" s="14" t="s">
        <v>141</v>
      </c>
      <c r="AW424" s="14" t="s">
        <v>33</v>
      </c>
      <c r="AX424" s="14" t="s">
        <v>80</v>
      </c>
      <c r="AY424" s="245" t="s">
        <v>133</v>
      </c>
    </row>
    <row r="425" s="2" customFormat="1" ht="16.5" customHeight="1">
      <c r="A425" s="39"/>
      <c r="B425" s="40"/>
      <c r="C425" s="205" t="s">
        <v>580</v>
      </c>
      <c r="D425" s="205" t="s">
        <v>136</v>
      </c>
      <c r="E425" s="206" t="s">
        <v>581</v>
      </c>
      <c r="F425" s="207" t="s">
        <v>582</v>
      </c>
      <c r="G425" s="208" t="s">
        <v>179</v>
      </c>
      <c r="H425" s="209">
        <v>20.800000000000001</v>
      </c>
      <c r="I425" s="210"/>
      <c r="J425" s="211">
        <f>ROUND(I425*H425,2)</f>
        <v>0</v>
      </c>
      <c r="K425" s="207" t="s">
        <v>140</v>
      </c>
      <c r="L425" s="45"/>
      <c r="M425" s="212" t="s">
        <v>19</v>
      </c>
      <c r="N425" s="213" t="s">
        <v>43</v>
      </c>
      <c r="O425" s="85"/>
      <c r="P425" s="214">
        <f>O425*H425</f>
        <v>0</v>
      </c>
      <c r="Q425" s="214">
        <v>0.0043400000000000001</v>
      </c>
      <c r="R425" s="214">
        <f>Q425*H425</f>
        <v>0.090272000000000005</v>
      </c>
      <c r="S425" s="214">
        <v>0</v>
      </c>
      <c r="T425" s="215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16" t="s">
        <v>153</v>
      </c>
      <c r="AT425" s="216" t="s">
        <v>136</v>
      </c>
      <c r="AU425" s="216" t="s">
        <v>82</v>
      </c>
      <c r="AY425" s="18" t="s">
        <v>133</v>
      </c>
      <c r="BE425" s="217">
        <f>IF(N425="základní",J425,0)</f>
        <v>0</v>
      </c>
      <c r="BF425" s="217">
        <f>IF(N425="snížená",J425,0)</f>
        <v>0</v>
      </c>
      <c r="BG425" s="217">
        <f>IF(N425="zákl. přenesená",J425,0)</f>
        <v>0</v>
      </c>
      <c r="BH425" s="217">
        <f>IF(N425="sníž. přenesená",J425,0)</f>
        <v>0</v>
      </c>
      <c r="BI425" s="217">
        <f>IF(N425="nulová",J425,0)</f>
        <v>0</v>
      </c>
      <c r="BJ425" s="18" t="s">
        <v>80</v>
      </c>
      <c r="BK425" s="217">
        <f>ROUND(I425*H425,2)</f>
        <v>0</v>
      </c>
      <c r="BL425" s="18" t="s">
        <v>153</v>
      </c>
      <c r="BM425" s="216" t="s">
        <v>583</v>
      </c>
    </row>
    <row r="426" s="2" customFormat="1">
      <c r="A426" s="39"/>
      <c r="B426" s="40"/>
      <c r="C426" s="41"/>
      <c r="D426" s="218" t="s">
        <v>143</v>
      </c>
      <c r="E426" s="41"/>
      <c r="F426" s="219" t="s">
        <v>584</v>
      </c>
      <c r="G426" s="41"/>
      <c r="H426" s="41"/>
      <c r="I426" s="220"/>
      <c r="J426" s="41"/>
      <c r="K426" s="41"/>
      <c r="L426" s="45"/>
      <c r="M426" s="221"/>
      <c r="N426" s="222"/>
      <c r="O426" s="85"/>
      <c r="P426" s="85"/>
      <c r="Q426" s="85"/>
      <c r="R426" s="85"/>
      <c r="S426" s="85"/>
      <c r="T426" s="86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143</v>
      </c>
      <c r="AU426" s="18" t="s">
        <v>82</v>
      </c>
    </row>
    <row r="427" s="13" customFormat="1">
      <c r="A427" s="13"/>
      <c r="B427" s="223"/>
      <c r="C427" s="224"/>
      <c r="D427" s="225" t="s">
        <v>145</v>
      </c>
      <c r="E427" s="226" t="s">
        <v>19</v>
      </c>
      <c r="F427" s="227" t="s">
        <v>585</v>
      </c>
      <c r="G427" s="224"/>
      <c r="H427" s="228">
        <v>13.6</v>
      </c>
      <c r="I427" s="229"/>
      <c r="J427" s="224"/>
      <c r="K427" s="224"/>
      <c r="L427" s="230"/>
      <c r="M427" s="231"/>
      <c r="N427" s="232"/>
      <c r="O427" s="232"/>
      <c r="P427" s="232"/>
      <c r="Q427" s="232"/>
      <c r="R427" s="232"/>
      <c r="S427" s="232"/>
      <c r="T427" s="23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4" t="s">
        <v>145</v>
      </c>
      <c r="AU427" s="234" t="s">
        <v>82</v>
      </c>
      <c r="AV427" s="13" t="s">
        <v>82</v>
      </c>
      <c r="AW427" s="13" t="s">
        <v>33</v>
      </c>
      <c r="AX427" s="13" t="s">
        <v>72</v>
      </c>
      <c r="AY427" s="234" t="s">
        <v>133</v>
      </c>
    </row>
    <row r="428" s="13" customFormat="1">
      <c r="A428" s="13"/>
      <c r="B428" s="223"/>
      <c r="C428" s="224"/>
      <c r="D428" s="225" t="s">
        <v>145</v>
      </c>
      <c r="E428" s="226" t="s">
        <v>19</v>
      </c>
      <c r="F428" s="227" t="s">
        <v>586</v>
      </c>
      <c r="G428" s="224"/>
      <c r="H428" s="228">
        <v>2</v>
      </c>
      <c r="I428" s="229"/>
      <c r="J428" s="224"/>
      <c r="K428" s="224"/>
      <c r="L428" s="230"/>
      <c r="M428" s="231"/>
      <c r="N428" s="232"/>
      <c r="O428" s="232"/>
      <c r="P428" s="232"/>
      <c r="Q428" s="232"/>
      <c r="R428" s="232"/>
      <c r="S428" s="232"/>
      <c r="T428" s="23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4" t="s">
        <v>145</v>
      </c>
      <c r="AU428" s="234" t="s">
        <v>82</v>
      </c>
      <c r="AV428" s="13" t="s">
        <v>82</v>
      </c>
      <c r="AW428" s="13" t="s">
        <v>33</v>
      </c>
      <c r="AX428" s="13" t="s">
        <v>72</v>
      </c>
      <c r="AY428" s="234" t="s">
        <v>133</v>
      </c>
    </row>
    <row r="429" s="13" customFormat="1">
      <c r="A429" s="13"/>
      <c r="B429" s="223"/>
      <c r="C429" s="224"/>
      <c r="D429" s="225" t="s">
        <v>145</v>
      </c>
      <c r="E429" s="226" t="s">
        <v>19</v>
      </c>
      <c r="F429" s="227" t="s">
        <v>587</v>
      </c>
      <c r="G429" s="224"/>
      <c r="H429" s="228">
        <v>5.2000000000000002</v>
      </c>
      <c r="I429" s="229"/>
      <c r="J429" s="224"/>
      <c r="K429" s="224"/>
      <c r="L429" s="230"/>
      <c r="M429" s="231"/>
      <c r="N429" s="232"/>
      <c r="O429" s="232"/>
      <c r="P429" s="232"/>
      <c r="Q429" s="232"/>
      <c r="R429" s="232"/>
      <c r="S429" s="232"/>
      <c r="T429" s="23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4" t="s">
        <v>145</v>
      </c>
      <c r="AU429" s="234" t="s">
        <v>82</v>
      </c>
      <c r="AV429" s="13" t="s">
        <v>82</v>
      </c>
      <c r="AW429" s="13" t="s">
        <v>33</v>
      </c>
      <c r="AX429" s="13" t="s">
        <v>72</v>
      </c>
      <c r="AY429" s="234" t="s">
        <v>133</v>
      </c>
    </row>
    <row r="430" s="14" customFormat="1">
      <c r="A430" s="14"/>
      <c r="B430" s="235"/>
      <c r="C430" s="236"/>
      <c r="D430" s="225" t="s">
        <v>145</v>
      </c>
      <c r="E430" s="237" t="s">
        <v>19</v>
      </c>
      <c r="F430" s="238" t="s">
        <v>150</v>
      </c>
      <c r="G430" s="236"/>
      <c r="H430" s="239">
        <v>20.800000000000001</v>
      </c>
      <c r="I430" s="240"/>
      <c r="J430" s="236"/>
      <c r="K430" s="236"/>
      <c r="L430" s="241"/>
      <c r="M430" s="242"/>
      <c r="N430" s="243"/>
      <c r="O430" s="243"/>
      <c r="P430" s="243"/>
      <c r="Q430" s="243"/>
      <c r="R430" s="243"/>
      <c r="S430" s="243"/>
      <c r="T430" s="24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5" t="s">
        <v>145</v>
      </c>
      <c r="AU430" s="245" t="s">
        <v>82</v>
      </c>
      <c r="AV430" s="14" t="s">
        <v>141</v>
      </c>
      <c r="AW430" s="14" t="s">
        <v>33</v>
      </c>
      <c r="AX430" s="14" t="s">
        <v>80</v>
      </c>
      <c r="AY430" s="245" t="s">
        <v>133</v>
      </c>
    </row>
    <row r="431" s="2" customFormat="1" ht="21.75" customHeight="1">
      <c r="A431" s="39"/>
      <c r="B431" s="40"/>
      <c r="C431" s="205" t="s">
        <v>588</v>
      </c>
      <c r="D431" s="205" t="s">
        <v>136</v>
      </c>
      <c r="E431" s="206" t="s">
        <v>589</v>
      </c>
      <c r="F431" s="207" t="s">
        <v>590</v>
      </c>
      <c r="G431" s="208" t="s">
        <v>179</v>
      </c>
      <c r="H431" s="209">
        <v>21.399999999999999</v>
      </c>
      <c r="I431" s="210"/>
      <c r="J431" s="211">
        <f>ROUND(I431*H431,2)</f>
        <v>0</v>
      </c>
      <c r="K431" s="207" t="s">
        <v>140</v>
      </c>
      <c r="L431" s="45"/>
      <c r="M431" s="212" t="s">
        <v>19</v>
      </c>
      <c r="N431" s="213" t="s">
        <v>43</v>
      </c>
      <c r="O431" s="85"/>
      <c r="P431" s="214">
        <f>O431*H431</f>
        <v>0</v>
      </c>
      <c r="Q431" s="214">
        <v>0.0021800000000000001</v>
      </c>
      <c r="R431" s="214">
        <f>Q431*H431</f>
        <v>0.046651999999999999</v>
      </c>
      <c r="S431" s="214">
        <v>0</v>
      </c>
      <c r="T431" s="215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16" t="s">
        <v>153</v>
      </c>
      <c r="AT431" s="216" t="s">
        <v>136</v>
      </c>
      <c r="AU431" s="216" t="s">
        <v>82</v>
      </c>
      <c r="AY431" s="18" t="s">
        <v>133</v>
      </c>
      <c r="BE431" s="217">
        <f>IF(N431="základní",J431,0)</f>
        <v>0</v>
      </c>
      <c r="BF431" s="217">
        <f>IF(N431="snížená",J431,0)</f>
        <v>0</v>
      </c>
      <c r="BG431" s="217">
        <f>IF(N431="zákl. přenesená",J431,0)</f>
        <v>0</v>
      </c>
      <c r="BH431" s="217">
        <f>IF(N431="sníž. přenesená",J431,0)</f>
        <v>0</v>
      </c>
      <c r="BI431" s="217">
        <f>IF(N431="nulová",J431,0)</f>
        <v>0</v>
      </c>
      <c r="BJ431" s="18" t="s">
        <v>80</v>
      </c>
      <c r="BK431" s="217">
        <f>ROUND(I431*H431,2)</f>
        <v>0</v>
      </c>
      <c r="BL431" s="18" t="s">
        <v>153</v>
      </c>
      <c r="BM431" s="216" t="s">
        <v>591</v>
      </c>
    </row>
    <row r="432" s="2" customFormat="1">
      <c r="A432" s="39"/>
      <c r="B432" s="40"/>
      <c r="C432" s="41"/>
      <c r="D432" s="218" t="s">
        <v>143</v>
      </c>
      <c r="E432" s="41"/>
      <c r="F432" s="219" t="s">
        <v>592</v>
      </c>
      <c r="G432" s="41"/>
      <c r="H432" s="41"/>
      <c r="I432" s="220"/>
      <c r="J432" s="41"/>
      <c r="K432" s="41"/>
      <c r="L432" s="45"/>
      <c r="M432" s="221"/>
      <c r="N432" s="222"/>
      <c r="O432" s="85"/>
      <c r="P432" s="85"/>
      <c r="Q432" s="85"/>
      <c r="R432" s="85"/>
      <c r="S432" s="85"/>
      <c r="T432" s="86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143</v>
      </c>
      <c r="AU432" s="18" t="s">
        <v>82</v>
      </c>
    </row>
    <row r="433" s="13" customFormat="1">
      <c r="A433" s="13"/>
      <c r="B433" s="223"/>
      <c r="C433" s="224"/>
      <c r="D433" s="225" t="s">
        <v>145</v>
      </c>
      <c r="E433" s="226" t="s">
        <v>19</v>
      </c>
      <c r="F433" s="227" t="s">
        <v>593</v>
      </c>
      <c r="G433" s="224"/>
      <c r="H433" s="228">
        <v>7.4000000000000004</v>
      </c>
      <c r="I433" s="229"/>
      <c r="J433" s="224"/>
      <c r="K433" s="224"/>
      <c r="L433" s="230"/>
      <c r="M433" s="231"/>
      <c r="N433" s="232"/>
      <c r="O433" s="232"/>
      <c r="P433" s="232"/>
      <c r="Q433" s="232"/>
      <c r="R433" s="232"/>
      <c r="S433" s="232"/>
      <c r="T433" s="23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4" t="s">
        <v>145</v>
      </c>
      <c r="AU433" s="234" t="s">
        <v>82</v>
      </c>
      <c r="AV433" s="13" t="s">
        <v>82</v>
      </c>
      <c r="AW433" s="13" t="s">
        <v>33</v>
      </c>
      <c r="AX433" s="13" t="s">
        <v>72</v>
      </c>
      <c r="AY433" s="234" t="s">
        <v>133</v>
      </c>
    </row>
    <row r="434" s="13" customFormat="1">
      <c r="A434" s="13"/>
      <c r="B434" s="223"/>
      <c r="C434" s="224"/>
      <c r="D434" s="225" t="s">
        <v>145</v>
      </c>
      <c r="E434" s="226" t="s">
        <v>19</v>
      </c>
      <c r="F434" s="227" t="s">
        <v>594</v>
      </c>
      <c r="G434" s="224"/>
      <c r="H434" s="228">
        <v>4.5999999999999996</v>
      </c>
      <c r="I434" s="229"/>
      <c r="J434" s="224"/>
      <c r="K434" s="224"/>
      <c r="L434" s="230"/>
      <c r="M434" s="231"/>
      <c r="N434" s="232"/>
      <c r="O434" s="232"/>
      <c r="P434" s="232"/>
      <c r="Q434" s="232"/>
      <c r="R434" s="232"/>
      <c r="S434" s="232"/>
      <c r="T434" s="23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4" t="s">
        <v>145</v>
      </c>
      <c r="AU434" s="234" t="s">
        <v>82</v>
      </c>
      <c r="AV434" s="13" t="s">
        <v>82</v>
      </c>
      <c r="AW434" s="13" t="s">
        <v>33</v>
      </c>
      <c r="AX434" s="13" t="s">
        <v>72</v>
      </c>
      <c r="AY434" s="234" t="s">
        <v>133</v>
      </c>
    </row>
    <row r="435" s="13" customFormat="1">
      <c r="A435" s="13"/>
      <c r="B435" s="223"/>
      <c r="C435" s="224"/>
      <c r="D435" s="225" t="s">
        <v>145</v>
      </c>
      <c r="E435" s="226" t="s">
        <v>19</v>
      </c>
      <c r="F435" s="227" t="s">
        <v>595</v>
      </c>
      <c r="G435" s="224"/>
      <c r="H435" s="228">
        <v>9.4000000000000004</v>
      </c>
      <c r="I435" s="229"/>
      <c r="J435" s="224"/>
      <c r="K435" s="224"/>
      <c r="L435" s="230"/>
      <c r="M435" s="231"/>
      <c r="N435" s="232"/>
      <c r="O435" s="232"/>
      <c r="P435" s="232"/>
      <c r="Q435" s="232"/>
      <c r="R435" s="232"/>
      <c r="S435" s="232"/>
      <c r="T435" s="23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4" t="s">
        <v>145</v>
      </c>
      <c r="AU435" s="234" t="s">
        <v>82</v>
      </c>
      <c r="AV435" s="13" t="s">
        <v>82</v>
      </c>
      <c r="AW435" s="13" t="s">
        <v>33</v>
      </c>
      <c r="AX435" s="13" t="s">
        <v>72</v>
      </c>
      <c r="AY435" s="234" t="s">
        <v>133</v>
      </c>
    </row>
    <row r="436" s="14" customFormat="1">
      <c r="A436" s="14"/>
      <c r="B436" s="235"/>
      <c r="C436" s="236"/>
      <c r="D436" s="225" t="s">
        <v>145</v>
      </c>
      <c r="E436" s="237" t="s">
        <v>19</v>
      </c>
      <c r="F436" s="238" t="s">
        <v>150</v>
      </c>
      <c r="G436" s="236"/>
      <c r="H436" s="239">
        <v>21.399999999999999</v>
      </c>
      <c r="I436" s="240"/>
      <c r="J436" s="236"/>
      <c r="K436" s="236"/>
      <c r="L436" s="241"/>
      <c r="M436" s="242"/>
      <c r="N436" s="243"/>
      <c r="O436" s="243"/>
      <c r="P436" s="243"/>
      <c r="Q436" s="243"/>
      <c r="R436" s="243"/>
      <c r="S436" s="243"/>
      <c r="T436" s="24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5" t="s">
        <v>145</v>
      </c>
      <c r="AU436" s="245" t="s">
        <v>82</v>
      </c>
      <c r="AV436" s="14" t="s">
        <v>141</v>
      </c>
      <c r="AW436" s="14" t="s">
        <v>33</v>
      </c>
      <c r="AX436" s="14" t="s">
        <v>80</v>
      </c>
      <c r="AY436" s="245" t="s">
        <v>133</v>
      </c>
    </row>
    <row r="437" s="2" customFormat="1" ht="24.15" customHeight="1">
      <c r="A437" s="39"/>
      <c r="B437" s="40"/>
      <c r="C437" s="205" t="s">
        <v>596</v>
      </c>
      <c r="D437" s="205" t="s">
        <v>136</v>
      </c>
      <c r="E437" s="206" t="s">
        <v>597</v>
      </c>
      <c r="F437" s="207" t="s">
        <v>598</v>
      </c>
      <c r="G437" s="208" t="s">
        <v>179</v>
      </c>
      <c r="H437" s="209">
        <v>61.799999999999997</v>
      </c>
      <c r="I437" s="210"/>
      <c r="J437" s="211">
        <f>ROUND(I437*H437,2)</f>
        <v>0</v>
      </c>
      <c r="K437" s="207" t="s">
        <v>140</v>
      </c>
      <c r="L437" s="45"/>
      <c r="M437" s="212" t="s">
        <v>19</v>
      </c>
      <c r="N437" s="213" t="s">
        <v>43</v>
      </c>
      <c r="O437" s="85"/>
      <c r="P437" s="214">
        <f>O437*H437</f>
        <v>0</v>
      </c>
      <c r="Q437" s="214">
        <v>0.0018500000000000001</v>
      </c>
      <c r="R437" s="214">
        <f>Q437*H437</f>
        <v>0.11433</v>
      </c>
      <c r="S437" s="214">
        <v>0</v>
      </c>
      <c r="T437" s="215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16" t="s">
        <v>153</v>
      </c>
      <c r="AT437" s="216" t="s">
        <v>136</v>
      </c>
      <c r="AU437" s="216" t="s">
        <v>82</v>
      </c>
      <c r="AY437" s="18" t="s">
        <v>133</v>
      </c>
      <c r="BE437" s="217">
        <f>IF(N437="základní",J437,0)</f>
        <v>0</v>
      </c>
      <c r="BF437" s="217">
        <f>IF(N437="snížená",J437,0)</f>
        <v>0</v>
      </c>
      <c r="BG437" s="217">
        <f>IF(N437="zákl. přenesená",J437,0)</f>
        <v>0</v>
      </c>
      <c r="BH437" s="217">
        <f>IF(N437="sníž. přenesená",J437,0)</f>
        <v>0</v>
      </c>
      <c r="BI437" s="217">
        <f>IF(N437="nulová",J437,0)</f>
        <v>0</v>
      </c>
      <c r="BJ437" s="18" t="s">
        <v>80</v>
      </c>
      <c r="BK437" s="217">
        <f>ROUND(I437*H437,2)</f>
        <v>0</v>
      </c>
      <c r="BL437" s="18" t="s">
        <v>153</v>
      </c>
      <c r="BM437" s="216" t="s">
        <v>599</v>
      </c>
    </row>
    <row r="438" s="2" customFormat="1">
      <c r="A438" s="39"/>
      <c r="B438" s="40"/>
      <c r="C438" s="41"/>
      <c r="D438" s="218" t="s">
        <v>143</v>
      </c>
      <c r="E438" s="41"/>
      <c r="F438" s="219" t="s">
        <v>600</v>
      </c>
      <c r="G438" s="41"/>
      <c r="H438" s="41"/>
      <c r="I438" s="220"/>
      <c r="J438" s="41"/>
      <c r="K438" s="41"/>
      <c r="L438" s="45"/>
      <c r="M438" s="221"/>
      <c r="N438" s="222"/>
      <c r="O438" s="85"/>
      <c r="P438" s="85"/>
      <c r="Q438" s="85"/>
      <c r="R438" s="85"/>
      <c r="S438" s="85"/>
      <c r="T438" s="86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143</v>
      </c>
      <c r="AU438" s="18" t="s">
        <v>82</v>
      </c>
    </row>
    <row r="439" s="13" customFormat="1">
      <c r="A439" s="13"/>
      <c r="B439" s="223"/>
      <c r="C439" s="224"/>
      <c r="D439" s="225" t="s">
        <v>145</v>
      </c>
      <c r="E439" s="226" t="s">
        <v>19</v>
      </c>
      <c r="F439" s="227" t="s">
        <v>601</v>
      </c>
      <c r="G439" s="224"/>
      <c r="H439" s="228">
        <v>13</v>
      </c>
      <c r="I439" s="229"/>
      <c r="J439" s="224"/>
      <c r="K439" s="224"/>
      <c r="L439" s="230"/>
      <c r="M439" s="231"/>
      <c r="N439" s="232"/>
      <c r="O439" s="232"/>
      <c r="P439" s="232"/>
      <c r="Q439" s="232"/>
      <c r="R439" s="232"/>
      <c r="S439" s="232"/>
      <c r="T439" s="23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4" t="s">
        <v>145</v>
      </c>
      <c r="AU439" s="234" t="s">
        <v>82</v>
      </c>
      <c r="AV439" s="13" t="s">
        <v>82</v>
      </c>
      <c r="AW439" s="13" t="s">
        <v>33</v>
      </c>
      <c r="AX439" s="13" t="s">
        <v>72</v>
      </c>
      <c r="AY439" s="234" t="s">
        <v>133</v>
      </c>
    </row>
    <row r="440" s="13" customFormat="1">
      <c r="A440" s="13"/>
      <c r="B440" s="223"/>
      <c r="C440" s="224"/>
      <c r="D440" s="225" t="s">
        <v>145</v>
      </c>
      <c r="E440" s="226" t="s">
        <v>19</v>
      </c>
      <c r="F440" s="227" t="s">
        <v>602</v>
      </c>
      <c r="G440" s="224"/>
      <c r="H440" s="228">
        <v>17.300000000000001</v>
      </c>
      <c r="I440" s="229"/>
      <c r="J440" s="224"/>
      <c r="K440" s="224"/>
      <c r="L440" s="230"/>
      <c r="M440" s="231"/>
      <c r="N440" s="232"/>
      <c r="O440" s="232"/>
      <c r="P440" s="232"/>
      <c r="Q440" s="232"/>
      <c r="R440" s="232"/>
      <c r="S440" s="232"/>
      <c r="T440" s="23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4" t="s">
        <v>145</v>
      </c>
      <c r="AU440" s="234" t="s">
        <v>82</v>
      </c>
      <c r="AV440" s="13" t="s">
        <v>82</v>
      </c>
      <c r="AW440" s="13" t="s">
        <v>33</v>
      </c>
      <c r="AX440" s="13" t="s">
        <v>72</v>
      </c>
      <c r="AY440" s="234" t="s">
        <v>133</v>
      </c>
    </row>
    <row r="441" s="13" customFormat="1">
      <c r="A441" s="13"/>
      <c r="B441" s="223"/>
      <c r="C441" s="224"/>
      <c r="D441" s="225" t="s">
        <v>145</v>
      </c>
      <c r="E441" s="226" t="s">
        <v>19</v>
      </c>
      <c r="F441" s="227" t="s">
        <v>603</v>
      </c>
      <c r="G441" s="224"/>
      <c r="H441" s="228">
        <v>13.5</v>
      </c>
      <c r="I441" s="229"/>
      <c r="J441" s="224"/>
      <c r="K441" s="224"/>
      <c r="L441" s="230"/>
      <c r="M441" s="231"/>
      <c r="N441" s="232"/>
      <c r="O441" s="232"/>
      <c r="P441" s="232"/>
      <c r="Q441" s="232"/>
      <c r="R441" s="232"/>
      <c r="S441" s="232"/>
      <c r="T441" s="23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4" t="s">
        <v>145</v>
      </c>
      <c r="AU441" s="234" t="s">
        <v>82</v>
      </c>
      <c r="AV441" s="13" t="s">
        <v>82</v>
      </c>
      <c r="AW441" s="13" t="s">
        <v>33</v>
      </c>
      <c r="AX441" s="13" t="s">
        <v>72</v>
      </c>
      <c r="AY441" s="234" t="s">
        <v>133</v>
      </c>
    </row>
    <row r="442" s="13" customFormat="1">
      <c r="A442" s="13"/>
      <c r="B442" s="223"/>
      <c r="C442" s="224"/>
      <c r="D442" s="225" t="s">
        <v>145</v>
      </c>
      <c r="E442" s="226" t="s">
        <v>19</v>
      </c>
      <c r="F442" s="227" t="s">
        <v>604</v>
      </c>
      <c r="G442" s="224"/>
      <c r="H442" s="228">
        <v>18</v>
      </c>
      <c r="I442" s="229"/>
      <c r="J442" s="224"/>
      <c r="K442" s="224"/>
      <c r="L442" s="230"/>
      <c r="M442" s="231"/>
      <c r="N442" s="232"/>
      <c r="O442" s="232"/>
      <c r="P442" s="232"/>
      <c r="Q442" s="232"/>
      <c r="R442" s="232"/>
      <c r="S442" s="232"/>
      <c r="T442" s="23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4" t="s">
        <v>145</v>
      </c>
      <c r="AU442" s="234" t="s">
        <v>82</v>
      </c>
      <c r="AV442" s="13" t="s">
        <v>82</v>
      </c>
      <c r="AW442" s="13" t="s">
        <v>33</v>
      </c>
      <c r="AX442" s="13" t="s">
        <v>72</v>
      </c>
      <c r="AY442" s="234" t="s">
        <v>133</v>
      </c>
    </row>
    <row r="443" s="14" customFormat="1">
      <c r="A443" s="14"/>
      <c r="B443" s="235"/>
      <c r="C443" s="236"/>
      <c r="D443" s="225" t="s">
        <v>145</v>
      </c>
      <c r="E443" s="237" t="s">
        <v>19</v>
      </c>
      <c r="F443" s="238" t="s">
        <v>150</v>
      </c>
      <c r="G443" s="236"/>
      <c r="H443" s="239">
        <v>61.799999999999997</v>
      </c>
      <c r="I443" s="240"/>
      <c r="J443" s="236"/>
      <c r="K443" s="236"/>
      <c r="L443" s="241"/>
      <c r="M443" s="242"/>
      <c r="N443" s="243"/>
      <c r="O443" s="243"/>
      <c r="P443" s="243"/>
      <c r="Q443" s="243"/>
      <c r="R443" s="243"/>
      <c r="S443" s="243"/>
      <c r="T443" s="24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5" t="s">
        <v>145</v>
      </c>
      <c r="AU443" s="245" t="s">
        <v>82</v>
      </c>
      <c r="AV443" s="14" t="s">
        <v>141</v>
      </c>
      <c r="AW443" s="14" t="s">
        <v>33</v>
      </c>
      <c r="AX443" s="14" t="s">
        <v>80</v>
      </c>
      <c r="AY443" s="245" t="s">
        <v>133</v>
      </c>
    </row>
    <row r="444" s="2" customFormat="1" ht="24.15" customHeight="1">
      <c r="A444" s="39"/>
      <c r="B444" s="40"/>
      <c r="C444" s="205" t="s">
        <v>605</v>
      </c>
      <c r="D444" s="205" t="s">
        <v>136</v>
      </c>
      <c r="E444" s="206" t="s">
        <v>606</v>
      </c>
      <c r="F444" s="207" t="s">
        <v>607</v>
      </c>
      <c r="G444" s="208" t="s">
        <v>179</v>
      </c>
      <c r="H444" s="209">
        <v>57</v>
      </c>
      <c r="I444" s="210"/>
      <c r="J444" s="211">
        <f>ROUND(I444*H444,2)</f>
        <v>0</v>
      </c>
      <c r="K444" s="207" t="s">
        <v>140</v>
      </c>
      <c r="L444" s="45"/>
      <c r="M444" s="212" t="s">
        <v>19</v>
      </c>
      <c r="N444" s="213" t="s">
        <v>43</v>
      </c>
      <c r="O444" s="85"/>
      <c r="P444" s="214">
        <f>O444*H444</f>
        <v>0</v>
      </c>
      <c r="Q444" s="214">
        <v>0.0043800000000000002</v>
      </c>
      <c r="R444" s="214">
        <f>Q444*H444</f>
        <v>0.24966000000000002</v>
      </c>
      <c r="S444" s="214">
        <v>0</v>
      </c>
      <c r="T444" s="215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16" t="s">
        <v>153</v>
      </c>
      <c r="AT444" s="216" t="s">
        <v>136</v>
      </c>
      <c r="AU444" s="216" t="s">
        <v>82</v>
      </c>
      <c r="AY444" s="18" t="s">
        <v>133</v>
      </c>
      <c r="BE444" s="217">
        <f>IF(N444="základní",J444,0)</f>
        <v>0</v>
      </c>
      <c r="BF444" s="217">
        <f>IF(N444="snížená",J444,0)</f>
        <v>0</v>
      </c>
      <c r="BG444" s="217">
        <f>IF(N444="zákl. přenesená",J444,0)</f>
        <v>0</v>
      </c>
      <c r="BH444" s="217">
        <f>IF(N444="sníž. přenesená",J444,0)</f>
        <v>0</v>
      </c>
      <c r="BI444" s="217">
        <f>IF(N444="nulová",J444,0)</f>
        <v>0</v>
      </c>
      <c r="BJ444" s="18" t="s">
        <v>80</v>
      </c>
      <c r="BK444" s="217">
        <f>ROUND(I444*H444,2)</f>
        <v>0</v>
      </c>
      <c r="BL444" s="18" t="s">
        <v>153</v>
      </c>
      <c r="BM444" s="216" t="s">
        <v>608</v>
      </c>
    </row>
    <row r="445" s="2" customFormat="1">
      <c r="A445" s="39"/>
      <c r="B445" s="40"/>
      <c r="C445" s="41"/>
      <c r="D445" s="218" t="s">
        <v>143</v>
      </c>
      <c r="E445" s="41"/>
      <c r="F445" s="219" t="s">
        <v>609</v>
      </c>
      <c r="G445" s="41"/>
      <c r="H445" s="41"/>
      <c r="I445" s="220"/>
      <c r="J445" s="41"/>
      <c r="K445" s="41"/>
      <c r="L445" s="45"/>
      <c r="M445" s="221"/>
      <c r="N445" s="222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143</v>
      </c>
      <c r="AU445" s="18" t="s">
        <v>82</v>
      </c>
    </row>
    <row r="446" s="13" customFormat="1">
      <c r="A446" s="13"/>
      <c r="B446" s="223"/>
      <c r="C446" s="224"/>
      <c r="D446" s="225" t="s">
        <v>145</v>
      </c>
      <c r="E446" s="226" t="s">
        <v>19</v>
      </c>
      <c r="F446" s="227" t="s">
        <v>610</v>
      </c>
      <c r="G446" s="224"/>
      <c r="H446" s="228">
        <v>57</v>
      </c>
      <c r="I446" s="229"/>
      <c r="J446" s="224"/>
      <c r="K446" s="224"/>
      <c r="L446" s="230"/>
      <c r="M446" s="231"/>
      <c r="N446" s="232"/>
      <c r="O446" s="232"/>
      <c r="P446" s="232"/>
      <c r="Q446" s="232"/>
      <c r="R446" s="232"/>
      <c r="S446" s="232"/>
      <c r="T446" s="23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4" t="s">
        <v>145</v>
      </c>
      <c r="AU446" s="234" t="s">
        <v>82</v>
      </c>
      <c r="AV446" s="13" t="s">
        <v>82</v>
      </c>
      <c r="AW446" s="13" t="s">
        <v>33</v>
      </c>
      <c r="AX446" s="13" t="s">
        <v>80</v>
      </c>
      <c r="AY446" s="234" t="s">
        <v>133</v>
      </c>
    </row>
    <row r="447" s="2" customFormat="1" ht="16.5" customHeight="1">
      <c r="A447" s="39"/>
      <c r="B447" s="40"/>
      <c r="C447" s="205" t="s">
        <v>611</v>
      </c>
      <c r="D447" s="205" t="s">
        <v>136</v>
      </c>
      <c r="E447" s="206" t="s">
        <v>612</v>
      </c>
      <c r="F447" s="207" t="s">
        <v>613</v>
      </c>
      <c r="G447" s="208" t="s">
        <v>275</v>
      </c>
      <c r="H447" s="209">
        <v>9</v>
      </c>
      <c r="I447" s="210"/>
      <c r="J447" s="211">
        <f>ROUND(I447*H447,2)</f>
        <v>0</v>
      </c>
      <c r="K447" s="207" t="s">
        <v>19</v>
      </c>
      <c r="L447" s="45"/>
      <c r="M447" s="212" t="s">
        <v>19</v>
      </c>
      <c r="N447" s="213" t="s">
        <v>43</v>
      </c>
      <c r="O447" s="85"/>
      <c r="P447" s="214">
        <f>O447*H447</f>
        <v>0</v>
      </c>
      <c r="Q447" s="214">
        <v>0</v>
      </c>
      <c r="R447" s="214">
        <f>Q447*H447</f>
        <v>0</v>
      </c>
      <c r="S447" s="214">
        <v>0</v>
      </c>
      <c r="T447" s="215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16" t="s">
        <v>153</v>
      </c>
      <c r="AT447" s="216" t="s">
        <v>136</v>
      </c>
      <c r="AU447" s="216" t="s">
        <v>82</v>
      </c>
      <c r="AY447" s="18" t="s">
        <v>133</v>
      </c>
      <c r="BE447" s="217">
        <f>IF(N447="základní",J447,0)</f>
        <v>0</v>
      </c>
      <c r="BF447" s="217">
        <f>IF(N447="snížená",J447,0)</f>
        <v>0</v>
      </c>
      <c r="BG447" s="217">
        <f>IF(N447="zákl. přenesená",J447,0)</f>
        <v>0</v>
      </c>
      <c r="BH447" s="217">
        <f>IF(N447="sníž. přenesená",J447,0)</f>
        <v>0</v>
      </c>
      <c r="BI447" s="217">
        <f>IF(N447="nulová",J447,0)</f>
        <v>0</v>
      </c>
      <c r="BJ447" s="18" t="s">
        <v>80</v>
      </c>
      <c r="BK447" s="217">
        <f>ROUND(I447*H447,2)</f>
        <v>0</v>
      </c>
      <c r="BL447" s="18" t="s">
        <v>153</v>
      </c>
      <c r="BM447" s="216" t="s">
        <v>614</v>
      </c>
    </row>
    <row r="448" s="13" customFormat="1">
      <c r="A448" s="13"/>
      <c r="B448" s="223"/>
      <c r="C448" s="224"/>
      <c r="D448" s="225" t="s">
        <v>145</v>
      </c>
      <c r="E448" s="226" t="s">
        <v>19</v>
      </c>
      <c r="F448" s="227" t="s">
        <v>615</v>
      </c>
      <c r="G448" s="224"/>
      <c r="H448" s="228">
        <v>9</v>
      </c>
      <c r="I448" s="229"/>
      <c r="J448" s="224"/>
      <c r="K448" s="224"/>
      <c r="L448" s="230"/>
      <c r="M448" s="231"/>
      <c r="N448" s="232"/>
      <c r="O448" s="232"/>
      <c r="P448" s="232"/>
      <c r="Q448" s="232"/>
      <c r="R448" s="232"/>
      <c r="S448" s="232"/>
      <c r="T448" s="23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4" t="s">
        <v>145</v>
      </c>
      <c r="AU448" s="234" t="s">
        <v>82</v>
      </c>
      <c r="AV448" s="13" t="s">
        <v>82</v>
      </c>
      <c r="AW448" s="13" t="s">
        <v>33</v>
      </c>
      <c r="AX448" s="13" t="s">
        <v>80</v>
      </c>
      <c r="AY448" s="234" t="s">
        <v>133</v>
      </c>
    </row>
    <row r="449" s="2" customFormat="1" ht="16.5" customHeight="1">
      <c r="A449" s="39"/>
      <c r="B449" s="40"/>
      <c r="C449" s="257" t="s">
        <v>616</v>
      </c>
      <c r="D449" s="257" t="s">
        <v>266</v>
      </c>
      <c r="E449" s="258" t="s">
        <v>617</v>
      </c>
      <c r="F449" s="259" t="s">
        <v>618</v>
      </c>
      <c r="G449" s="260" t="s">
        <v>275</v>
      </c>
      <c r="H449" s="261">
        <v>9</v>
      </c>
      <c r="I449" s="262"/>
      <c r="J449" s="263">
        <f>ROUND(I449*H449,2)</f>
        <v>0</v>
      </c>
      <c r="K449" s="259" t="s">
        <v>140</v>
      </c>
      <c r="L449" s="264"/>
      <c r="M449" s="265" t="s">
        <v>19</v>
      </c>
      <c r="N449" s="266" t="s">
        <v>43</v>
      </c>
      <c r="O449" s="85"/>
      <c r="P449" s="214">
        <f>O449*H449</f>
        <v>0</v>
      </c>
      <c r="Q449" s="214">
        <v>0.0055999999999999999</v>
      </c>
      <c r="R449" s="214">
        <f>Q449*H449</f>
        <v>0.0504</v>
      </c>
      <c r="S449" s="214">
        <v>0</v>
      </c>
      <c r="T449" s="215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16" t="s">
        <v>269</v>
      </c>
      <c r="AT449" s="216" t="s">
        <v>266</v>
      </c>
      <c r="AU449" s="216" t="s">
        <v>82</v>
      </c>
      <c r="AY449" s="18" t="s">
        <v>133</v>
      </c>
      <c r="BE449" s="217">
        <f>IF(N449="základní",J449,0)</f>
        <v>0</v>
      </c>
      <c r="BF449" s="217">
        <f>IF(N449="snížená",J449,0)</f>
        <v>0</v>
      </c>
      <c r="BG449" s="217">
        <f>IF(N449="zákl. přenesená",J449,0)</f>
        <v>0</v>
      </c>
      <c r="BH449" s="217">
        <f>IF(N449="sníž. přenesená",J449,0)</f>
        <v>0</v>
      </c>
      <c r="BI449" s="217">
        <f>IF(N449="nulová",J449,0)</f>
        <v>0</v>
      </c>
      <c r="BJ449" s="18" t="s">
        <v>80</v>
      </c>
      <c r="BK449" s="217">
        <f>ROUND(I449*H449,2)</f>
        <v>0</v>
      </c>
      <c r="BL449" s="18" t="s">
        <v>153</v>
      </c>
      <c r="BM449" s="216" t="s">
        <v>619</v>
      </c>
    </row>
    <row r="450" s="2" customFormat="1" ht="24.15" customHeight="1">
      <c r="A450" s="39"/>
      <c r="B450" s="40"/>
      <c r="C450" s="205" t="s">
        <v>620</v>
      </c>
      <c r="D450" s="205" t="s">
        <v>136</v>
      </c>
      <c r="E450" s="206" t="s">
        <v>621</v>
      </c>
      <c r="F450" s="207" t="s">
        <v>622</v>
      </c>
      <c r="G450" s="208" t="s">
        <v>179</v>
      </c>
      <c r="H450" s="209">
        <v>84.400000000000006</v>
      </c>
      <c r="I450" s="210"/>
      <c r="J450" s="211">
        <f>ROUND(I450*H450,2)</f>
        <v>0</v>
      </c>
      <c r="K450" s="207" t="s">
        <v>140</v>
      </c>
      <c r="L450" s="45"/>
      <c r="M450" s="212" t="s">
        <v>19</v>
      </c>
      <c r="N450" s="213" t="s">
        <v>43</v>
      </c>
      <c r="O450" s="85"/>
      <c r="P450" s="214">
        <f>O450*H450</f>
        <v>0</v>
      </c>
      <c r="Q450" s="214">
        <v>0.0022000000000000001</v>
      </c>
      <c r="R450" s="214">
        <f>Q450*H450</f>
        <v>0.18568000000000001</v>
      </c>
      <c r="S450" s="214">
        <v>0</v>
      </c>
      <c r="T450" s="215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16" t="s">
        <v>153</v>
      </c>
      <c r="AT450" s="216" t="s">
        <v>136</v>
      </c>
      <c r="AU450" s="216" t="s">
        <v>82</v>
      </c>
      <c r="AY450" s="18" t="s">
        <v>133</v>
      </c>
      <c r="BE450" s="217">
        <f>IF(N450="základní",J450,0)</f>
        <v>0</v>
      </c>
      <c r="BF450" s="217">
        <f>IF(N450="snížená",J450,0)</f>
        <v>0</v>
      </c>
      <c r="BG450" s="217">
        <f>IF(N450="zákl. přenesená",J450,0)</f>
        <v>0</v>
      </c>
      <c r="BH450" s="217">
        <f>IF(N450="sníž. přenesená",J450,0)</f>
        <v>0</v>
      </c>
      <c r="BI450" s="217">
        <f>IF(N450="nulová",J450,0)</f>
        <v>0</v>
      </c>
      <c r="BJ450" s="18" t="s">
        <v>80</v>
      </c>
      <c r="BK450" s="217">
        <f>ROUND(I450*H450,2)</f>
        <v>0</v>
      </c>
      <c r="BL450" s="18" t="s">
        <v>153</v>
      </c>
      <c r="BM450" s="216" t="s">
        <v>623</v>
      </c>
    </row>
    <row r="451" s="2" customFormat="1">
      <c r="A451" s="39"/>
      <c r="B451" s="40"/>
      <c r="C451" s="41"/>
      <c r="D451" s="218" t="s">
        <v>143</v>
      </c>
      <c r="E451" s="41"/>
      <c r="F451" s="219" t="s">
        <v>624</v>
      </c>
      <c r="G451" s="41"/>
      <c r="H451" s="41"/>
      <c r="I451" s="220"/>
      <c r="J451" s="41"/>
      <c r="K451" s="41"/>
      <c r="L451" s="45"/>
      <c r="M451" s="221"/>
      <c r="N451" s="222"/>
      <c r="O451" s="85"/>
      <c r="P451" s="85"/>
      <c r="Q451" s="85"/>
      <c r="R451" s="85"/>
      <c r="S451" s="85"/>
      <c r="T451" s="86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143</v>
      </c>
      <c r="AU451" s="18" t="s">
        <v>82</v>
      </c>
    </row>
    <row r="452" s="13" customFormat="1">
      <c r="A452" s="13"/>
      <c r="B452" s="223"/>
      <c r="C452" s="224"/>
      <c r="D452" s="225" t="s">
        <v>145</v>
      </c>
      <c r="E452" s="226" t="s">
        <v>19</v>
      </c>
      <c r="F452" s="227" t="s">
        <v>625</v>
      </c>
      <c r="G452" s="224"/>
      <c r="H452" s="228">
        <v>33.479999999999997</v>
      </c>
      <c r="I452" s="229"/>
      <c r="J452" s="224"/>
      <c r="K452" s="224"/>
      <c r="L452" s="230"/>
      <c r="M452" s="231"/>
      <c r="N452" s="232"/>
      <c r="O452" s="232"/>
      <c r="P452" s="232"/>
      <c r="Q452" s="232"/>
      <c r="R452" s="232"/>
      <c r="S452" s="232"/>
      <c r="T452" s="23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4" t="s">
        <v>145</v>
      </c>
      <c r="AU452" s="234" t="s">
        <v>82</v>
      </c>
      <c r="AV452" s="13" t="s">
        <v>82</v>
      </c>
      <c r="AW452" s="13" t="s">
        <v>33</v>
      </c>
      <c r="AX452" s="13" t="s">
        <v>72</v>
      </c>
      <c r="AY452" s="234" t="s">
        <v>133</v>
      </c>
    </row>
    <row r="453" s="13" customFormat="1">
      <c r="A453" s="13"/>
      <c r="B453" s="223"/>
      <c r="C453" s="224"/>
      <c r="D453" s="225" t="s">
        <v>145</v>
      </c>
      <c r="E453" s="226" t="s">
        <v>19</v>
      </c>
      <c r="F453" s="227" t="s">
        <v>626</v>
      </c>
      <c r="G453" s="224"/>
      <c r="H453" s="228">
        <v>18.300000000000001</v>
      </c>
      <c r="I453" s="229"/>
      <c r="J453" s="224"/>
      <c r="K453" s="224"/>
      <c r="L453" s="230"/>
      <c r="M453" s="231"/>
      <c r="N453" s="232"/>
      <c r="O453" s="232"/>
      <c r="P453" s="232"/>
      <c r="Q453" s="232"/>
      <c r="R453" s="232"/>
      <c r="S453" s="232"/>
      <c r="T453" s="23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4" t="s">
        <v>145</v>
      </c>
      <c r="AU453" s="234" t="s">
        <v>82</v>
      </c>
      <c r="AV453" s="13" t="s">
        <v>82</v>
      </c>
      <c r="AW453" s="13" t="s">
        <v>33</v>
      </c>
      <c r="AX453" s="13" t="s">
        <v>72</v>
      </c>
      <c r="AY453" s="234" t="s">
        <v>133</v>
      </c>
    </row>
    <row r="454" s="13" customFormat="1">
      <c r="A454" s="13"/>
      <c r="B454" s="223"/>
      <c r="C454" s="224"/>
      <c r="D454" s="225" t="s">
        <v>145</v>
      </c>
      <c r="E454" s="226" t="s">
        <v>19</v>
      </c>
      <c r="F454" s="227" t="s">
        <v>627</v>
      </c>
      <c r="G454" s="224"/>
      <c r="H454" s="228">
        <v>18.620000000000001</v>
      </c>
      <c r="I454" s="229"/>
      <c r="J454" s="224"/>
      <c r="K454" s="224"/>
      <c r="L454" s="230"/>
      <c r="M454" s="231"/>
      <c r="N454" s="232"/>
      <c r="O454" s="232"/>
      <c r="P454" s="232"/>
      <c r="Q454" s="232"/>
      <c r="R454" s="232"/>
      <c r="S454" s="232"/>
      <c r="T454" s="23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4" t="s">
        <v>145</v>
      </c>
      <c r="AU454" s="234" t="s">
        <v>82</v>
      </c>
      <c r="AV454" s="13" t="s">
        <v>82</v>
      </c>
      <c r="AW454" s="13" t="s">
        <v>33</v>
      </c>
      <c r="AX454" s="13" t="s">
        <v>72</v>
      </c>
      <c r="AY454" s="234" t="s">
        <v>133</v>
      </c>
    </row>
    <row r="455" s="13" customFormat="1">
      <c r="A455" s="13"/>
      <c r="B455" s="223"/>
      <c r="C455" s="224"/>
      <c r="D455" s="225" t="s">
        <v>145</v>
      </c>
      <c r="E455" s="226" t="s">
        <v>19</v>
      </c>
      <c r="F455" s="227" t="s">
        <v>628</v>
      </c>
      <c r="G455" s="224"/>
      <c r="H455" s="228">
        <v>14</v>
      </c>
      <c r="I455" s="229"/>
      <c r="J455" s="224"/>
      <c r="K455" s="224"/>
      <c r="L455" s="230"/>
      <c r="M455" s="231"/>
      <c r="N455" s="232"/>
      <c r="O455" s="232"/>
      <c r="P455" s="232"/>
      <c r="Q455" s="232"/>
      <c r="R455" s="232"/>
      <c r="S455" s="232"/>
      <c r="T455" s="23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4" t="s">
        <v>145</v>
      </c>
      <c r="AU455" s="234" t="s">
        <v>82</v>
      </c>
      <c r="AV455" s="13" t="s">
        <v>82</v>
      </c>
      <c r="AW455" s="13" t="s">
        <v>33</v>
      </c>
      <c r="AX455" s="13" t="s">
        <v>72</v>
      </c>
      <c r="AY455" s="234" t="s">
        <v>133</v>
      </c>
    </row>
    <row r="456" s="14" customFormat="1">
      <c r="A456" s="14"/>
      <c r="B456" s="235"/>
      <c r="C456" s="236"/>
      <c r="D456" s="225" t="s">
        <v>145</v>
      </c>
      <c r="E456" s="237" t="s">
        <v>19</v>
      </c>
      <c r="F456" s="238" t="s">
        <v>150</v>
      </c>
      <c r="G456" s="236"/>
      <c r="H456" s="239">
        <v>84.400000000000006</v>
      </c>
      <c r="I456" s="240"/>
      <c r="J456" s="236"/>
      <c r="K456" s="236"/>
      <c r="L456" s="241"/>
      <c r="M456" s="242"/>
      <c r="N456" s="243"/>
      <c r="O456" s="243"/>
      <c r="P456" s="243"/>
      <c r="Q456" s="243"/>
      <c r="R456" s="243"/>
      <c r="S456" s="243"/>
      <c r="T456" s="24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5" t="s">
        <v>145</v>
      </c>
      <c r="AU456" s="245" t="s">
        <v>82</v>
      </c>
      <c r="AV456" s="14" t="s">
        <v>141</v>
      </c>
      <c r="AW456" s="14" t="s">
        <v>33</v>
      </c>
      <c r="AX456" s="14" t="s">
        <v>80</v>
      </c>
      <c r="AY456" s="245" t="s">
        <v>133</v>
      </c>
    </row>
    <row r="457" s="2" customFormat="1" ht="21.75" customHeight="1">
      <c r="A457" s="39"/>
      <c r="B457" s="40"/>
      <c r="C457" s="205" t="s">
        <v>629</v>
      </c>
      <c r="D457" s="205" t="s">
        <v>136</v>
      </c>
      <c r="E457" s="206" t="s">
        <v>630</v>
      </c>
      <c r="F457" s="207" t="s">
        <v>631</v>
      </c>
      <c r="G457" s="208" t="s">
        <v>179</v>
      </c>
      <c r="H457" s="209">
        <v>7</v>
      </c>
      <c r="I457" s="210"/>
      <c r="J457" s="211">
        <f>ROUND(I457*H457,2)</f>
        <v>0</v>
      </c>
      <c r="K457" s="207" t="s">
        <v>140</v>
      </c>
      <c r="L457" s="45"/>
      <c r="M457" s="212" t="s">
        <v>19</v>
      </c>
      <c r="N457" s="213" t="s">
        <v>43</v>
      </c>
      <c r="O457" s="85"/>
      <c r="P457" s="214">
        <f>O457*H457</f>
        <v>0</v>
      </c>
      <c r="Q457" s="214">
        <v>0.0054900000000000001</v>
      </c>
      <c r="R457" s="214">
        <f>Q457*H457</f>
        <v>0.038429999999999999</v>
      </c>
      <c r="S457" s="214">
        <v>0</v>
      </c>
      <c r="T457" s="215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16" t="s">
        <v>153</v>
      </c>
      <c r="AT457" s="216" t="s">
        <v>136</v>
      </c>
      <c r="AU457" s="216" t="s">
        <v>82</v>
      </c>
      <c r="AY457" s="18" t="s">
        <v>133</v>
      </c>
      <c r="BE457" s="217">
        <f>IF(N457="základní",J457,0)</f>
        <v>0</v>
      </c>
      <c r="BF457" s="217">
        <f>IF(N457="snížená",J457,0)</f>
        <v>0</v>
      </c>
      <c r="BG457" s="217">
        <f>IF(N457="zákl. přenesená",J457,0)</f>
        <v>0</v>
      </c>
      <c r="BH457" s="217">
        <f>IF(N457="sníž. přenesená",J457,0)</f>
        <v>0</v>
      </c>
      <c r="BI457" s="217">
        <f>IF(N457="nulová",J457,0)</f>
        <v>0</v>
      </c>
      <c r="BJ457" s="18" t="s">
        <v>80</v>
      </c>
      <c r="BK457" s="217">
        <f>ROUND(I457*H457,2)</f>
        <v>0</v>
      </c>
      <c r="BL457" s="18" t="s">
        <v>153</v>
      </c>
      <c r="BM457" s="216" t="s">
        <v>632</v>
      </c>
    </row>
    <row r="458" s="2" customFormat="1">
      <c r="A458" s="39"/>
      <c r="B458" s="40"/>
      <c r="C458" s="41"/>
      <c r="D458" s="218" t="s">
        <v>143</v>
      </c>
      <c r="E458" s="41"/>
      <c r="F458" s="219" t="s">
        <v>633</v>
      </c>
      <c r="G458" s="41"/>
      <c r="H458" s="41"/>
      <c r="I458" s="220"/>
      <c r="J458" s="41"/>
      <c r="K458" s="41"/>
      <c r="L458" s="45"/>
      <c r="M458" s="221"/>
      <c r="N458" s="222"/>
      <c r="O458" s="85"/>
      <c r="P458" s="85"/>
      <c r="Q458" s="85"/>
      <c r="R458" s="85"/>
      <c r="S458" s="85"/>
      <c r="T458" s="86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143</v>
      </c>
      <c r="AU458" s="18" t="s">
        <v>82</v>
      </c>
    </row>
    <row r="459" s="13" customFormat="1">
      <c r="A459" s="13"/>
      <c r="B459" s="223"/>
      <c r="C459" s="224"/>
      <c r="D459" s="225" t="s">
        <v>145</v>
      </c>
      <c r="E459" s="226" t="s">
        <v>19</v>
      </c>
      <c r="F459" s="227" t="s">
        <v>634</v>
      </c>
      <c r="G459" s="224"/>
      <c r="H459" s="228">
        <v>7</v>
      </c>
      <c r="I459" s="229"/>
      <c r="J459" s="224"/>
      <c r="K459" s="224"/>
      <c r="L459" s="230"/>
      <c r="M459" s="231"/>
      <c r="N459" s="232"/>
      <c r="O459" s="232"/>
      <c r="P459" s="232"/>
      <c r="Q459" s="232"/>
      <c r="R459" s="232"/>
      <c r="S459" s="232"/>
      <c r="T459" s="23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4" t="s">
        <v>145</v>
      </c>
      <c r="AU459" s="234" t="s">
        <v>82</v>
      </c>
      <c r="AV459" s="13" t="s">
        <v>82</v>
      </c>
      <c r="AW459" s="13" t="s">
        <v>33</v>
      </c>
      <c r="AX459" s="13" t="s">
        <v>80</v>
      </c>
      <c r="AY459" s="234" t="s">
        <v>133</v>
      </c>
    </row>
    <row r="460" s="2" customFormat="1" ht="16.5" customHeight="1">
      <c r="A460" s="39"/>
      <c r="B460" s="40"/>
      <c r="C460" s="205" t="s">
        <v>635</v>
      </c>
      <c r="D460" s="205" t="s">
        <v>136</v>
      </c>
      <c r="E460" s="206" t="s">
        <v>636</v>
      </c>
      <c r="F460" s="207" t="s">
        <v>637</v>
      </c>
      <c r="G460" s="208" t="s">
        <v>275</v>
      </c>
      <c r="H460" s="209">
        <v>6</v>
      </c>
      <c r="I460" s="210"/>
      <c r="J460" s="211">
        <f>ROUND(I460*H460,2)</f>
        <v>0</v>
      </c>
      <c r="K460" s="207" t="s">
        <v>19</v>
      </c>
      <c r="L460" s="45"/>
      <c r="M460" s="212" t="s">
        <v>19</v>
      </c>
      <c r="N460" s="213" t="s">
        <v>43</v>
      </c>
      <c r="O460" s="85"/>
      <c r="P460" s="214">
        <f>O460*H460</f>
        <v>0</v>
      </c>
      <c r="Q460" s="214">
        <v>0</v>
      </c>
      <c r="R460" s="214">
        <f>Q460*H460</f>
        <v>0</v>
      </c>
      <c r="S460" s="214">
        <v>0</v>
      </c>
      <c r="T460" s="215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16" t="s">
        <v>153</v>
      </c>
      <c r="AT460" s="216" t="s">
        <v>136</v>
      </c>
      <c r="AU460" s="216" t="s">
        <v>82</v>
      </c>
      <c r="AY460" s="18" t="s">
        <v>133</v>
      </c>
      <c r="BE460" s="217">
        <f>IF(N460="základní",J460,0)</f>
        <v>0</v>
      </c>
      <c r="BF460" s="217">
        <f>IF(N460="snížená",J460,0)</f>
        <v>0</v>
      </c>
      <c r="BG460" s="217">
        <f>IF(N460="zákl. přenesená",J460,0)</f>
        <v>0</v>
      </c>
      <c r="BH460" s="217">
        <f>IF(N460="sníž. přenesená",J460,0)</f>
        <v>0</v>
      </c>
      <c r="BI460" s="217">
        <f>IF(N460="nulová",J460,0)</f>
        <v>0</v>
      </c>
      <c r="BJ460" s="18" t="s">
        <v>80</v>
      </c>
      <c r="BK460" s="217">
        <f>ROUND(I460*H460,2)</f>
        <v>0</v>
      </c>
      <c r="BL460" s="18" t="s">
        <v>153</v>
      </c>
      <c r="BM460" s="216" t="s">
        <v>638</v>
      </c>
    </row>
    <row r="461" s="2" customFormat="1" ht="24.15" customHeight="1">
      <c r="A461" s="39"/>
      <c r="B461" s="40"/>
      <c r="C461" s="205" t="s">
        <v>639</v>
      </c>
      <c r="D461" s="205" t="s">
        <v>136</v>
      </c>
      <c r="E461" s="206" t="s">
        <v>640</v>
      </c>
      <c r="F461" s="207" t="s">
        <v>641</v>
      </c>
      <c r="G461" s="208" t="s">
        <v>218</v>
      </c>
      <c r="H461" s="209">
        <v>2.4249999999999998</v>
      </c>
      <c r="I461" s="210"/>
      <c r="J461" s="211">
        <f>ROUND(I461*H461,2)</f>
        <v>0</v>
      </c>
      <c r="K461" s="207" t="s">
        <v>140</v>
      </c>
      <c r="L461" s="45"/>
      <c r="M461" s="212" t="s">
        <v>19</v>
      </c>
      <c r="N461" s="213" t="s">
        <v>43</v>
      </c>
      <c r="O461" s="85"/>
      <c r="P461" s="214">
        <f>O461*H461</f>
        <v>0</v>
      </c>
      <c r="Q461" s="214">
        <v>0</v>
      </c>
      <c r="R461" s="214">
        <f>Q461*H461</f>
        <v>0</v>
      </c>
      <c r="S461" s="214">
        <v>0</v>
      </c>
      <c r="T461" s="215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16" t="s">
        <v>153</v>
      </c>
      <c r="AT461" s="216" t="s">
        <v>136</v>
      </c>
      <c r="AU461" s="216" t="s">
        <v>82</v>
      </c>
      <c r="AY461" s="18" t="s">
        <v>133</v>
      </c>
      <c r="BE461" s="217">
        <f>IF(N461="základní",J461,0)</f>
        <v>0</v>
      </c>
      <c r="BF461" s="217">
        <f>IF(N461="snížená",J461,0)</f>
        <v>0</v>
      </c>
      <c r="BG461" s="217">
        <f>IF(N461="zákl. přenesená",J461,0)</f>
        <v>0</v>
      </c>
      <c r="BH461" s="217">
        <f>IF(N461="sníž. přenesená",J461,0)</f>
        <v>0</v>
      </c>
      <c r="BI461" s="217">
        <f>IF(N461="nulová",J461,0)</f>
        <v>0</v>
      </c>
      <c r="BJ461" s="18" t="s">
        <v>80</v>
      </c>
      <c r="BK461" s="217">
        <f>ROUND(I461*H461,2)</f>
        <v>0</v>
      </c>
      <c r="BL461" s="18" t="s">
        <v>153</v>
      </c>
      <c r="BM461" s="216" t="s">
        <v>642</v>
      </c>
    </row>
    <row r="462" s="2" customFormat="1">
      <c r="A462" s="39"/>
      <c r="B462" s="40"/>
      <c r="C462" s="41"/>
      <c r="D462" s="218" t="s">
        <v>143</v>
      </c>
      <c r="E462" s="41"/>
      <c r="F462" s="219" t="s">
        <v>643</v>
      </c>
      <c r="G462" s="41"/>
      <c r="H462" s="41"/>
      <c r="I462" s="220"/>
      <c r="J462" s="41"/>
      <c r="K462" s="41"/>
      <c r="L462" s="45"/>
      <c r="M462" s="221"/>
      <c r="N462" s="222"/>
      <c r="O462" s="85"/>
      <c r="P462" s="85"/>
      <c r="Q462" s="85"/>
      <c r="R462" s="85"/>
      <c r="S462" s="85"/>
      <c r="T462" s="86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143</v>
      </c>
      <c r="AU462" s="18" t="s">
        <v>82</v>
      </c>
    </row>
    <row r="463" s="2" customFormat="1" ht="24.15" customHeight="1">
      <c r="A463" s="39"/>
      <c r="B463" s="40"/>
      <c r="C463" s="205" t="s">
        <v>644</v>
      </c>
      <c r="D463" s="205" t="s">
        <v>136</v>
      </c>
      <c r="E463" s="206" t="s">
        <v>645</v>
      </c>
      <c r="F463" s="207" t="s">
        <v>646</v>
      </c>
      <c r="G463" s="208" t="s">
        <v>218</v>
      </c>
      <c r="H463" s="209">
        <v>2.4249999999999998</v>
      </c>
      <c r="I463" s="210"/>
      <c r="J463" s="211">
        <f>ROUND(I463*H463,2)</f>
        <v>0</v>
      </c>
      <c r="K463" s="207" t="s">
        <v>140</v>
      </c>
      <c r="L463" s="45"/>
      <c r="M463" s="212" t="s">
        <v>19</v>
      </c>
      <c r="N463" s="213" t="s">
        <v>43</v>
      </c>
      <c r="O463" s="85"/>
      <c r="P463" s="214">
        <f>O463*H463</f>
        <v>0</v>
      </c>
      <c r="Q463" s="214">
        <v>0</v>
      </c>
      <c r="R463" s="214">
        <f>Q463*H463</f>
        <v>0</v>
      </c>
      <c r="S463" s="214">
        <v>0</v>
      </c>
      <c r="T463" s="215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16" t="s">
        <v>153</v>
      </c>
      <c r="AT463" s="216" t="s">
        <v>136</v>
      </c>
      <c r="AU463" s="216" t="s">
        <v>82</v>
      </c>
      <c r="AY463" s="18" t="s">
        <v>133</v>
      </c>
      <c r="BE463" s="217">
        <f>IF(N463="základní",J463,0)</f>
        <v>0</v>
      </c>
      <c r="BF463" s="217">
        <f>IF(N463="snížená",J463,0)</f>
        <v>0</v>
      </c>
      <c r="BG463" s="217">
        <f>IF(N463="zákl. přenesená",J463,0)</f>
        <v>0</v>
      </c>
      <c r="BH463" s="217">
        <f>IF(N463="sníž. přenesená",J463,0)</f>
        <v>0</v>
      </c>
      <c r="BI463" s="217">
        <f>IF(N463="nulová",J463,0)</f>
        <v>0</v>
      </c>
      <c r="BJ463" s="18" t="s">
        <v>80</v>
      </c>
      <c r="BK463" s="217">
        <f>ROUND(I463*H463,2)</f>
        <v>0</v>
      </c>
      <c r="BL463" s="18" t="s">
        <v>153</v>
      </c>
      <c r="BM463" s="216" t="s">
        <v>647</v>
      </c>
    </row>
    <row r="464" s="2" customFormat="1">
      <c r="A464" s="39"/>
      <c r="B464" s="40"/>
      <c r="C464" s="41"/>
      <c r="D464" s="218" t="s">
        <v>143</v>
      </c>
      <c r="E464" s="41"/>
      <c r="F464" s="219" t="s">
        <v>648</v>
      </c>
      <c r="G464" s="41"/>
      <c r="H464" s="41"/>
      <c r="I464" s="220"/>
      <c r="J464" s="41"/>
      <c r="K464" s="41"/>
      <c r="L464" s="45"/>
      <c r="M464" s="221"/>
      <c r="N464" s="222"/>
      <c r="O464" s="85"/>
      <c r="P464" s="85"/>
      <c r="Q464" s="85"/>
      <c r="R464" s="85"/>
      <c r="S464" s="85"/>
      <c r="T464" s="86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143</v>
      </c>
      <c r="AU464" s="18" t="s">
        <v>82</v>
      </c>
    </row>
    <row r="465" s="12" customFormat="1" ht="22.8" customHeight="1">
      <c r="A465" s="12"/>
      <c r="B465" s="189"/>
      <c r="C465" s="190"/>
      <c r="D465" s="191" t="s">
        <v>71</v>
      </c>
      <c r="E465" s="203" t="s">
        <v>649</v>
      </c>
      <c r="F465" s="203" t="s">
        <v>650</v>
      </c>
      <c r="G465" s="190"/>
      <c r="H465" s="190"/>
      <c r="I465" s="193"/>
      <c r="J465" s="204">
        <f>BK465</f>
        <v>0</v>
      </c>
      <c r="K465" s="190"/>
      <c r="L465" s="195"/>
      <c r="M465" s="196"/>
      <c r="N465" s="197"/>
      <c r="O465" s="197"/>
      <c r="P465" s="198">
        <f>SUM(P466:P547)</f>
        <v>0</v>
      </c>
      <c r="Q465" s="197"/>
      <c r="R465" s="198">
        <f>SUM(R466:R547)</f>
        <v>0.041030000000000004</v>
      </c>
      <c r="S465" s="197"/>
      <c r="T465" s="199">
        <f>SUM(T466:T547)</f>
        <v>2.13733481</v>
      </c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R465" s="200" t="s">
        <v>82</v>
      </c>
      <c r="AT465" s="201" t="s">
        <v>71</v>
      </c>
      <c r="AU465" s="201" t="s">
        <v>80</v>
      </c>
      <c r="AY465" s="200" t="s">
        <v>133</v>
      </c>
      <c r="BK465" s="202">
        <f>SUM(BK466:BK547)</f>
        <v>0</v>
      </c>
    </row>
    <row r="466" s="2" customFormat="1" ht="16.5" customHeight="1">
      <c r="A466" s="39"/>
      <c r="B466" s="40"/>
      <c r="C466" s="205" t="s">
        <v>651</v>
      </c>
      <c r="D466" s="205" t="s">
        <v>136</v>
      </c>
      <c r="E466" s="206" t="s">
        <v>652</v>
      </c>
      <c r="F466" s="207" t="s">
        <v>653</v>
      </c>
      <c r="G466" s="208" t="s">
        <v>139</v>
      </c>
      <c r="H466" s="209">
        <v>218.946</v>
      </c>
      <c r="I466" s="210"/>
      <c r="J466" s="211">
        <f>ROUND(I466*H466,2)</f>
        <v>0</v>
      </c>
      <c r="K466" s="207" t="s">
        <v>140</v>
      </c>
      <c r="L466" s="45"/>
      <c r="M466" s="212" t="s">
        <v>19</v>
      </c>
      <c r="N466" s="213" t="s">
        <v>43</v>
      </c>
      <c r="O466" s="85"/>
      <c r="P466" s="214">
        <f>O466*H466</f>
        <v>0</v>
      </c>
      <c r="Q466" s="214">
        <v>0</v>
      </c>
      <c r="R466" s="214">
        <f>Q466*H466</f>
        <v>0</v>
      </c>
      <c r="S466" s="214">
        <v>0.0094999999999999998</v>
      </c>
      <c r="T466" s="215">
        <f>S466*H466</f>
        <v>2.079987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16" t="s">
        <v>153</v>
      </c>
      <c r="AT466" s="216" t="s">
        <v>136</v>
      </c>
      <c r="AU466" s="216" t="s">
        <v>82</v>
      </c>
      <c r="AY466" s="18" t="s">
        <v>133</v>
      </c>
      <c r="BE466" s="217">
        <f>IF(N466="základní",J466,0)</f>
        <v>0</v>
      </c>
      <c r="BF466" s="217">
        <f>IF(N466="snížená",J466,0)</f>
        <v>0</v>
      </c>
      <c r="BG466" s="217">
        <f>IF(N466="zákl. přenesená",J466,0)</f>
        <v>0</v>
      </c>
      <c r="BH466" s="217">
        <f>IF(N466="sníž. přenesená",J466,0)</f>
        <v>0</v>
      </c>
      <c r="BI466" s="217">
        <f>IF(N466="nulová",J466,0)</f>
        <v>0</v>
      </c>
      <c r="BJ466" s="18" t="s">
        <v>80</v>
      </c>
      <c r="BK466" s="217">
        <f>ROUND(I466*H466,2)</f>
        <v>0</v>
      </c>
      <c r="BL466" s="18" t="s">
        <v>153</v>
      </c>
      <c r="BM466" s="216" t="s">
        <v>654</v>
      </c>
    </row>
    <row r="467" s="2" customFormat="1">
      <c r="A467" s="39"/>
      <c r="B467" s="40"/>
      <c r="C467" s="41"/>
      <c r="D467" s="218" t="s">
        <v>143</v>
      </c>
      <c r="E467" s="41"/>
      <c r="F467" s="219" t="s">
        <v>655</v>
      </c>
      <c r="G467" s="41"/>
      <c r="H467" s="41"/>
      <c r="I467" s="220"/>
      <c r="J467" s="41"/>
      <c r="K467" s="41"/>
      <c r="L467" s="45"/>
      <c r="M467" s="221"/>
      <c r="N467" s="222"/>
      <c r="O467" s="85"/>
      <c r="P467" s="85"/>
      <c r="Q467" s="85"/>
      <c r="R467" s="85"/>
      <c r="S467" s="85"/>
      <c r="T467" s="86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143</v>
      </c>
      <c r="AU467" s="18" t="s">
        <v>82</v>
      </c>
    </row>
    <row r="468" s="13" customFormat="1">
      <c r="A468" s="13"/>
      <c r="B468" s="223"/>
      <c r="C468" s="224"/>
      <c r="D468" s="225" t="s">
        <v>145</v>
      </c>
      <c r="E468" s="226" t="s">
        <v>19</v>
      </c>
      <c r="F468" s="227" t="s">
        <v>202</v>
      </c>
      <c r="G468" s="224"/>
      <c r="H468" s="228">
        <v>30.100000000000001</v>
      </c>
      <c r="I468" s="229"/>
      <c r="J468" s="224"/>
      <c r="K468" s="224"/>
      <c r="L468" s="230"/>
      <c r="M468" s="231"/>
      <c r="N468" s="232"/>
      <c r="O468" s="232"/>
      <c r="P468" s="232"/>
      <c r="Q468" s="232"/>
      <c r="R468" s="232"/>
      <c r="S468" s="232"/>
      <c r="T468" s="23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4" t="s">
        <v>145</v>
      </c>
      <c r="AU468" s="234" t="s">
        <v>82</v>
      </c>
      <c r="AV468" s="13" t="s">
        <v>82</v>
      </c>
      <c r="AW468" s="13" t="s">
        <v>33</v>
      </c>
      <c r="AX468" s="13" t="s">
        <v>72</v>
      </c>
      <c r="AY468" s="234" t="s">
        <v>133</v>
      </c>
    </row>
    <row r="469" s="13" customFormat="1">
      <c r="A469" s="13"/>
      <c r="B469" s="223"/>
      <c r="C469" s="224"/>
      <c r="D469" s="225" t="s">
        <v>145</v>
      </c>
      <c r="E469" s="226" t="s">
        <v>19</v>
      </c>
      <c r="F469" s="227" t="s">
        <v>203</v>
      </c>
      <c r="G469" s="224"/>
      <c r="H469" s="228">
        <v>33.060000000000002</v>
      </c>
      <c r="I469" s="229"/>
      <c r="J469" s="224"/>
      <c r="K469" s="224"/>
      <c r="L469" s="230"/>
      <c r="M469" s="231"/>
      <c r="N469" s="232"/>
      <c r="O469" s="232"/>
      <c r="P469" s="232"/>
      <c r="Q469" s="232"/>
      <c r="R469" s="232"/>
      <c r="S469" s="232"/>
      <c r="T469" s="23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4" t="s">
        <v>145</v>
      </c>
      <c r="AU469" s="234" t="s">
        <v>82</v>
      </c>
      <c r="AV469" s="13" t="s">
        <v>82</v>
      </c>
      <c r="AW469" s="13" t="s">
        <v>33</v>
      </c>
      <c r="AX469" s="13" t="s">
        <v>72</v>
      </c>
      <c r="AY469" s="234" t="s">
        <v>133</v>
      </c>
    </row>
    <row r="470" s="13" customFormat="1">
      <c r="A470" s="13"/>
      <c r="B470" s="223"/>
      <c r="C470" s="224"/>
      <c r="D470" s="225" t="s">
        <v>145</v>
      </c>
      <c r="E470" s="226" t="s">
        <v>19</v>
      </c>
      <c r="F470" s="227" t="s">
        <v>204</v>
      </c>
      <c r="G470" s="224"/>
      <c r="H470" s="228">
        <v>42.450000000000003</v>
      </c>
      <c r="I470" s="229"/>
      <c r="J470" s="224"/>
      <c r="K470" s="224"/>
      <c r="L470" s="230"/>
      <c r="M470" s="231"/>
      <c r="N470" s="232"/>
      <c r="O470" s="232"/>
      <c r="P470" s="232"/>
      <c r="Q470" s="232"/>
      <c r="R470" s="232"/>
      <c r="S470" s="232"/>
      <c r="T470" s="23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4" t="s">
        <v>145</v>
      </c>
      <c r="AU470" s="234" t="s">
        <v>82</v>
      </c>
      <c r="AV470" s="13" t="s">
        <v>82</v>
      </c>
      <c r="AW470" s="13" t="s">
        <v>33</v>
      </c>
      <c r="AX470" s="13" t="s">
        <v>72</v>
      </c>
      <c r="AY470" s="234" t="s">
        <v>133</v>
      </c>
    </row>
    <row r="471" s="13" customFormat="1">
      <c r="A471" s="13"/>
      <c r="B471" s="223"/>
      <c r="C471" s="224"/>
      <c r="D471" s="225" t="s">
        <v>145</v>
      </c>
      <c r="E471" s="226" t="s">
        <v>19</v>
      </c>
      <c r="F471" s="227" t="s">
        <v>205</v>
      </c>
      <c r="G471" s="224"/>
      <c r="H471" s="228">
        <v>22.899999999999999</v>
      </c>
      <c r="I471" s="229"/>
      <c r="J471" s="224"/>
      <c r="K471" s="224"/>
      <c r="L471" s="230"/>
      <c r="M471" s="231"/>
      <c r="N471" s="232"/>
      <c r="O471" s="232"/>
      <c r="P471" s="232"/>
      <c r="Q471" s="232"/>
      <c r="R471" s="232"/>
      <c r="S471" s="232"/>
      <c r="T471" s="23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4" t="s">
        <v>145</v>
      </c>
      <c r="AU471" s="234" t="s">
        <v>82</v>
      </c>
      <c r="AV471" s="13" t="s">
        <v>82</v>
      </c>
      <c r="AW471" s="13" t="s">
        <v>33</v>
      </c>
      <c r="AX471" s="13" t="s">
        <v>72</v>
      </c>
      <c r="AY471" s="234" t="s">
        <v>133</v>
      </c>
    </row>
    <row r="472" s="15" customFormat="1">
      <c r="A472" s="15"/>
      <c r="B472" s="246"/>
      <c r="C472" s="247"/>
      <c r="D472" s="225" t="s">
        <v>145</v>
      </c>
      <c r="E472" s="248" t="s">
        <v>19</v>
      </c>
      <c r="F472" s="249" t="s">
        <v>206</v>
      </c>
      <c r="G472" s="247"/>
      <c r="H472" s="250">
        <v>128.51000000000002</v>
      </c>
      <c r="I472" s="251"/>
      <c r="J472" s="247"/>
      <c r="K472" s="247"/>
      <c r="L472" s="252"/>
      <c r="M472" s="253"/>
      <c r="N472" s="254"/>
      <c r="O472" s="254"/>
      <c r="P472" s="254"/>
      <c r="Q472" s="254"/>
      <c r="R472" s="254"/>
      <c r="S472" s="254"/>
      <c r="T472" s="25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56" t="s">
        <v>145</v>
      </c>
      <c r="AU472" s="256" t="s">
        <v>82</v>
      </c>
      <c r="AV472" s="15" t="s">
        <v>157</v>
      </c>
      <c r="AW472" s="15" t="s">
        <v>33</v>
      </c>
      <c r="AX472" s="15" t="s">
        <v>72</v>
      </c>
      <c r="AY472" s="256" t="s">
        <v>133</v>
      </c>
    </row>
    <row r="473" s="13" customFormat="1">
      <c r="A473" s="13"/>
      <c r="B473" s="223"/>
      <c r="C473" s="224"/>
      <c r="D473" s="225" t="s">
        <v>145</v>
      </c>
      <c r="E473" s="226" t="s">
        <v>19</v>
      </c>
      <c r="F473" s="227" t="s">
        <v>207</v>
      </c>
      <c r="G473" s="224"/>
      <c r="H473" s="228">
        <v>25.469999999999999</v>
      </c>
      <c r="I473" s="229"/>
      <c r="J473" s="224"/>
      <c r="K473" s="224"/>
      <c r="L473" s="230"/>
      <c r="M473" s="231"/>
      <c r="N473" s="232"/>
      <c r="O473" s="232"/>
      <c r="P473" s="232"/>
      <c r="Q473" s="232"/>
      <c r="R473" s="232"/>
      <c r="S473" s="232"/>
      <c r="T473" s="23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4" t="s">
        <v>145</v>
      </c>
      <c r="AU473" s="234" t="s">
        <v>82</v>
      </c>
      <c r="AV473" s="13" t="s">
        <v>82</v>
      </c>
      <c r="AW473" s="13" t="s">
        <v>33</v>
      </c>
      <c r="AX473" s="13" t="s">
        <v>72</v>
      </c>
      <c r="AY473" s="234" t="s">
        <v>133</v>
      </c>
    </row>
    <row r="474" s="13" customFormat="1">
      <c r="A474" s="13"/>
      <c r="B474" s="223"/>
      <c r="C474" s="224"/>
      <c r="D474" s="225" t="s">
        <v>145</v>
      </c>
      <c r="E474" s="226" t="s">
        <v>19</v>
      </c>
      <c r="F474" s="227" t="s">
        <v>208</v>
      </c>
      <c r="G474" s="224"/>
      <c r="H474" s="228">
        <v>19.120000000000001</v>
      </c>
      <c r="I474" s="229"/>
      <c r="J474" s="224"/>
      <c r="K474" s="224"/>
      <c r="L474" s="230"/>
      <c r="M474" s="231"/>
      <c r="N474" s="232"/>
      <c r="O474" s="232"/>
      <c r="P474" s="232"/>
      <c r="Q474" s="232"/>
      <c r="R474" s="232"/>
      <c r="S474" s="232"/>
      <c r="T474" s="23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4" t="s">
        <v>145</v>
      </c>
      <c r="AU474" s="234" t="s">
        <v>82</v>
      </c>
      <c r="AV474" s="13" t="s">
        <v>82</v>
      </c>
      <c r="AW474" s="13" t="s">
        <v>33</v>
      </c>
      <c r="AX474" s="13" t="s">
        <v>72</v>
      </c>
      <c r="AY474" s="234" t="s">
        <v>133</v>
      </c>
    </row>
    <row r="475" s="13" customFormat="1">
      <c r="A475" s="13"/>
      <c r="B475" s="223"/>
      <c r="C475" s="224"/>
      <c r="D475" s="225" t="s">
        <v>145</v>
      </c>
      <c r="E475" s="226" t="s">
        <v>19</v>
      </c>
      <c r="F475" s="227" t="s">
        <v>209</v>
      </c>
      <c r="G475" s="224"/>
      <c r="H475" s="228">
        <v>15.92</v>
      </c>
      <c r="I475" s="229"/>
      <c r="J475" s="224"/>
      <c r="K475" s="224"/>
      <c r="L475" s="230"/>
      <c r="M475" s="231"/>
      <c r="N475" s="232"/>
      <c r="O475" s="232"/>
      <c r="P475" s="232"/>
      <c r="Q475" s="232"/>
      <c r="R475" s="232"/>
      <c r="S475" s="232"/>
      <c r="T475" s="23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4" t="s">
        <v>145</v>
      </c>
      <c r="AU475" s="234" t="s">
        <v>82</v>
      </c>
      <c r="AV475" s="13" t="s">
        <v>82</v>
      </c>
      <c r="AW475" s="13" t="s">
        <v>33</v>
      </c>
      <c r="AX475" s="13" t="s">
        <v>72</v>
      </c>
      <c r="AY475" s="234" t="s">
        <v>133</v>
      </c>
    </row>
    <row r="476" s="13" customFormat="1">
      <c r="A476" s="13"/>
      <c r="B476" s="223"/>
      <c r="C476" s="224"/>
      <c r="D476" s="225" t="s">
        <v>145</v>
      </c>
      <c r="E476" s="226" t="s">
        <v>19</v>
      </c>
      <c r="F476" s="227" t="s">
        <v>210</v>
      </c>
      <c r="G476" s="224"/>
      <c r="H476" s="228">
        <v>19.5</v>
      </c>
      <c r="I476" s="229"/>
      <c r="J476" s="224"/>
      <c r="K476" s="224"/>
      <c r="L476" s="230"/>
      <c r="M476" s="231"/>
      <c r="N476" s="232"/>
      <c r="O476" s="232"/>
      <c r="P476" s="232"/>
      <c r="Q476" s="232"/>
      <c r="R476" s="232"/>
      <c r="S476" s="232"/>
      <c r="T476" s="23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4" t="s">
        <v>145</v>
      </c>
      <c r="AU476" s="234" t="s">
        <v>82</v>
      </c>
      <c r="AV476" s="13" t="s">
        <v>82</v>
      </c>
      <c r="AW476" s="13" t="s">
        <v>33</v>
      </c>
      <c r="AX476" s="13" t="s">
        <v>72</v>
      </c>
      <c r="AY476" s="234" t="s">
        <v>133</v>
      </c>
    </row>
    <row r="477" s="15" customFormat="1">
      <c r="A477" s="15"/>
      <c r="B477" s="246"/>
      <c r="C477" s="247"/>
      <c r="D477" s="225" t="s">
        <v>145</v>
      </c>
      <c r="E477" s="248" t="s">
        <v>19</v>
      </c>
      <c r="F477" s="249" t="s">
        <v>211</v>
      </c>
      <c r="G477" s="247"/>
      <c r="H477" s="250">
        <v>80.010000000000005</v>
      </c>
      <c r="I477" s="251"/>
      <c r="J477" s="247"/>
      <c r="K477" s="247"/>
      <c r="L477" s="252"/>
      <c r="M477" s="253"/>
      <c r="N477" s="254"/>
      <c r="O477" s="254"/>
      <c r="P477" s="254"/>
      <c r="Q477" s="254"/>
      <c r="R477" s="254"/>
      <c r="S477" s="254"/>
      <c r="T477" s="25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56" t="s">
        <v>145</v>
      </c>
      <c r="AU477" s="256" t="s">
        <v>82</v>
      </c>
      <c r="AV477" s="15" t="s">
        <v>157</v>
      </c>
      <c r="AW477" s="15" t="s">
        <v>33</v>
      </c>
      <c r="AX477" s="15" t="s">
        <v>72</v>
      </c>
      <c r="AY477" s="256" t="s">
        <v>133</v>
      </c>
    </row>
    <row r="478" s="14" customFormat="1">
      <c r="A478" s="14"/>
      <c r="B478" s="235"/>
      <c r="C478" s="236"/>
      <c r="D478" s="225" t="s">
        <v>145</v>
      </c>
      <c r="E478" s="237" t="s">
        <v>19</v>
      </c>
      <c r="F478" s="238" t="s">
        <v>150</v>
      </c>
      <c r="G478" s="236"/>
      <c r="H478" s="239">
        <v>208.52000000000001</v>
      </c>
      <c r="I478" s="240"/>
      <c r="J478" s="236"/>
      <c r="K478" s="236"/>
      <c r="L478" s="241"/>
      <c r="M478" s="242"/>
      <c r="N478" s="243"/>
      <c r="O478" s="243"/>
      <c r="P478" s="243"/>
      <c r="Q478" s="243"/>
      <c r="R478" s="243"/>
      <c r="S478" s="243"/>
      <c r="T478" s="24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5" t="s">
        <v>145</v>
      </c>
      <c r="AU478" s="245" t="s">
        <v>82</v>
      </c>
      <c r="AV478" s="14" t="s">
        <v>141</v>
      </c>
      <c r="AW478" s="14" t="s">
        <v>33</v>
      </c>
      <c r="AX478" s="14" t="s">
        <v>80</v>
      </c>
      <c r="AY478" s="245" t="s">
        <v>133</v>
      </c>
    </row>
    <row r="479" s="13" customFormat="1">
      <c r="A479" s="13"/>
      <c r="B479" s="223"/>
      <c r="C479" s="224"/>
      <c r="D479" s="225" t="s">
        <v>145</v>
      </c>
      <c r="E479" s="224"/>
      <c r="F479" s="227" t="s">
        <v>656</v>
      </c>
      <c r="G479" s="224"/>
      <c r="H479" s="228">
        <v>218.946</v>
      </c>
      <c r="I479" s="229"/>
      <c r="J479" s="224"/>
      <c r="K479" s="224"/>
      <c r="L479" s="230"/>
      <c r="M479" s="231"/>
      <c r="N479" s="232"/>
      <c r="O479" s="232"/>
      <c r="P479" s="232"/>
      <c r="Q479" s="232"/>
      <c r="R479" s="232"/>
      <c r="S479" s="232"/>
      <c r="T479" s="23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4" t="s">
        <v>145</v>
      </c>
      <c r="AU479" s="234" t="s">
        <v>82</v>
      </c>
      <c r="AV479" s="13" t="s">
        <v>82</v>
      </c>
      <c r="AW479" s="13" t="s">
        <v>4</v>
      </c>
      <c r="AX479" s="13" t="s">
        <v>80</v>
      </c>
      <c r="AY479" s="234" t="s">
        <v>133</v>
      </c>
    </row>
    <row r="480" s="2" customFormat="1" ht="16.5" customHeight="1">
      <c r="A480" s="39"/>
      <c r="B480" s="40"/>
      <c r="C480" s="205" t="s">
        <v>657</v>
      </c>
      <c r="D480" s="205" t="s">
        <v>136</v>
      </c>
      <c r="E480" s="206" t="s">
        <v>658</v>
      </c>
      <c r="F480" s="207" t="s">
        <v>659</v>
      </c>
      <c r="G480" s="208" t="s">
        <v>139</v>
      </c>
      <c r="H480" s="209">
        <v>218.946</v>
      </c>
      <c r="I480" s="210"/>
      <c r="J480" s="211">
        <f>ROUND(I480*H480,2)</f>
        <v>0</v>
      </c>
      <c r="K480" s="207" t="s">
        <v>140</v>
      </c>
      <c r="L480" s="45"/>
      <c r="M480" s="212" t="s">
        <v>19</v>
      </c>
      <c r="N480" s="213" t="s">
        <v>43</v>
      </c>
      <c r="O480" s="85"/>
      <c r="P480" s="214">
        <f>O480*H480</f>
        <v>0</v>
      </c>
      <c r="Q480" s="214">
        <v>0</v>
      </c>
      <c r="R480" s="214">
        <f>Q480*H480</f>
        <v>0</v>
      </c>
      <c r="S480" s="214">
        <v>0</v>
      </c>
      <c r="T480" s="215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16" t="s">
        <v>153</v>
      </c>
      <c r="AT480" s="216" t="s">
        <v>136</v>
      </c>
      <c r="AU480" s="216" t="s">
        <v>82</v>
      </c>
      <c r="AY480" s="18" t="s">
        <v>133</v>
      </c>
      <c r="BE480" s="217">
        <f>IF(N480="základní",J480,0)</f>
        <v>0</v>
      </c>
      <c r="BF480" s="217">
        <f>IF(N480="snížená",J480,0)</f>
        <v>0</v>
      </c>
      <c r="BG480" s="217">
        <f>IF(N480="zákl. přenesená",J480,0)</f>
        <v>0</v>
      </c>
      <c r="BH480" s="217">
        <f>IF(N480="sníž. přenesená",J480,0)</f>
        <v>0</v>
      </c>
      <c r="BI480" s="217">
        <f>IF(N480="nulová",J480,0)</f>
        <v>0</v>
      </c>
      <c r="BJ480" s="18" t="s">
        <v>80</v>
      </c>
      <c r="BK480" s="217">
        <f>ROUND(I480*H480,2)</f>
        <v>0</v>
      </c>
      <c r="BL480" s="18" t="s">
        <v>153</v>
      </c>
      <c r="BM480" s="216" t="s">
        <v>660</v>
      </c>
    </row>
    <row r="481" s="2" customFormat="1">
      <c r="A481" s="39"/>
      <c r="B481" s="40"/>
      <c r="C481" s="41"/>
      <c r="D481" s="218" t="s">
        <v>143</v>
      </c>
      <c r="E481" s="41"/>
      <c r="F481" s="219" t="s">
        <v>661</v>
      </c>
      <c r="G481" s="41"/>
      <c r="H481" s="41"/>
      <c r="I481" s="220"/>
      <c r="J481" s="41"/>
      <c r="K481" s="41"/>
      <c r="L481" s="45"/>
      <c r="M481" s="221"/>
      <c r="N481" s="222"/>
      <c r="O481" s="85"/>
      <c r="P481" s="85"/>
      <c r="Q481" s="85"/>
      <c r="R481" s="85"/>
      <c r="S481" s="85"/>
      <c r="T481" s="86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143</v>
      </c>
      <c r="AU481" s="18" t="s">
        <v>82</v>
      </c>
    </row>
    <row r="482" s="13" customFormat="1">
      <c r="A482" s="13"/>
      <c r="B482" s="223"/>
      <c r="C482" s="224"/>
      <c r="D482" s="225" t="s">
        <v>145</v>
      </c>
      <c r="E482" s="226" t="s">
        <v>19</v>
      </c>
      <c r="F482" s="227" t="s">
        <v>202</v>
      </c>
      <c r="G482" s="224"/>
      <c r="H482" s="228">
        <v>30.100000000000001</v>
      </c>
      <c r="I482" s="229"/>
      <c r="J482" s="224"/>
      <c r="K482" s="224"/>
      <c r="L482" s="230"/>
      <c r="M482" s="231"/>
      <c r="N482" s="232"/>
      <c r="O482" s="232"/>
      <c r="P482" s="232"/>
      <c r="Q482" s="232"/>
      <c r="R482" s="232"/>
      <c r="S482" s="232"/>
      <c r="T482" s="23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4" t="s">
        <v>145</v>
      </c>
      <c r="AU482" s="234" t="s">
        <v>82</v>
      </c>
      <c r="AV482" s="13" t="s">
        <v>82</v>
      </c>
      <c r="AW482" s="13" t="s">
        <v>33</v>
      </c>
      <c r="AX482" s="13" t="s">
        <v>72</v>
      </c>
      <c r="AY482" s="234" t="s">
        <v>133</v>
      </c>
    </row>
    <row r="483" s="13" customFormat="1">
      <c r="A483" s="13"/>
      <c r="B483" s="223"/>
      <c r="C483" s="224"/>
      <c r="D483" s="225" t="s">
        <v>145</v>
      </c>
      <c r="E483" s="226" t="s">
        <v>19</v>
      </c>
      <c r="F483" s="227" t="s">
        <v>203</v>
      </c>
      <c r="G483" s="224"/>
      <c r="H483" s="228">
        <v>33.060000000000002</v>
      </c>
      <c r="I483" s="229"/>
      <c r="J483" s="224"/>
      <c r="K483" s="224"/>
      <c r="L483" s="230"/>
      <c r="M483" s="231"/>
      <c r="N483" s="232"/>
      <c r="O483" s="232"/>
      <c r="P483" s="232"/>
      <c r="Q483" s="232"/>
      <c r="R483" s="232"/>
      <c r="S483" s="232"/>
      <c r="T483" s="23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4" t="s">
        <v>145</v>
      </c>
      <c r="AU483" s="234" t="s">
        <v>82</v>
      </c>
      <c r="AV483" s="13" t="s">
        <v>82</v>
      </c>
      <c r="AW483" s="13" t="s">
        <v>33</v>
      </c>
      <c r="AX483" s="13" t="s">
        <v>72</v>
      </c>
      <c r="AY483" s="234" t="s">
        <v>133</v>
      </c>
    </row>
    <row r="484" s="13" customFormat="1">
      <c r="A484" s="13"/>
      <c r="B484" s="223"/>
      <c r="C484" s="224"/>
      <c r="D484" s="225" t="s">
        <v>145</v>
      </c>
      <c r="E484" s="226" t="s">
        <v>19</v>
      </c>
      <c r="F484" s="227" t="s">
        <v>204</v>
      </c>
      <c r="G484" s="224"/>
      <c r="H484" s="228">
        <v>42.450000000000003</v>
      </c>
      <c r="I484" s="229"/>
      <c r="J484" s="224"/>
      <c r="K484" s="224"/>
      <c r="L484" s="230"/>
      <c r="M484" s="231"/>
      <c r="N484" s="232"/>
      <c r="O484" s="232"/>
      <c r="P484" s="232"/>
      <c r="Q484" s="232"/>
      <c r="R484" s="232"/>
      <c r="S484" s="232"/>
      <c r="T484" s="23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4" t="s">
        <v>145</v>
      </c>
      <c r="AU484" s="234" t="s">
        <v>82</v>
      </c>
      <c r="AV484" s="13" t="s">
        <v>82</v>
      </c>
      <c r="AW484" s="13" t="s">
        <v>33</v>
      </c>
      <c r="AX484" s="13" t="s">
        <v>72</v>
      </c>
      <c r="AY484" s="234" t="s">
        <v>133</v>
      </c>
    </row>
    <row r="485" s="13" customFormat="1">
      <c r="A485" s="13"/>
      <c r="B485" s="223"/>
      <c r="C485" s="224"/>
      <c r="D485" s="225" t="s">
        <v>145</v>
      </c>
      <c r="E485" s="226" t="s">
        <v>19</v>
      </c>
      <c r="F485" s="227" t="s">
        <v>205</v>
      </c>
      <c r="G485" s="224"/>
      <c r="H485" s="228">
        <v>22.899999999999999</v>
      </c>
      <c r="I485" s="229"/>
      <c r="J485" s="224"/>
      <c r="K485" s="224"/>
      <c r="L485" s="230"/>
      <c r="M485" s="231"/>
      <c r="N485" s="232"/>
      <c r="O485" s="232"/>
      <c r="P485" s="232"/>
      <c r="Q485" s="232"/>
      <c r="R485" s="232"/>
      <c r="S485" s="232"/>
      <c r="T485" s="23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4" t="s">
        <v>145</v>
      </c>
      <c r="AU485" s="234" t="s">
        <v>82</v>
      </c>
      <c r="AV485" s="13" t="s">
        <v>82</v>
      </c>
      <c r="AW485" s="13" t="s">
        <v>33</v>
      </c>
      <c r="AX485" s="13" t="s">
        <v>72</v>
      </c>
      <c r="AY485" s="234" t="s">
        <v>133</v>
      </c>
    </row>
    <row r="486" s="15" customFormat="1">
      <c r="A486" s="15"/>
      <c r="B486" s="246"/>
      <c r="C486" s="247"/>
      <c r="D486" s="225" t="s">
        <v>145</v>
      </c>
      <c r="E486" s="248" t="s">
        <v>19</v>
      </c>
      <c r="F486" s="249" t="s">
        <v>206</v>
      </c>
      <c r="G486" s="247"/>
      <c r="H486" s="250">
        <v>128.51000000000002</v>
      </c>
      <c r="I486" s="251"/>
      <c r="J486" s="247"/>
      <c r="K486" s="247"/>
      <c r="L486" s="252"/>
      <c r="M486" s="253"/>
      <c r="N486" s="254"/>
      <c r="O486" s="254"/>
      <c r="P486" s="254"/>
      <c r="Q486" s="254"/>
      <c r="R486" s="254"/>
      <c r="S486" s="254"/>
      <c r="T486" s="25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56" t="s">
        <v>145</v>
      </c>
      <c r="AU486" s="256" t="s">
        <v>82</v>
      </c>
      <c r="AV486" s="15" t="s">
        <v>157</v>
      </c>
      <c r="AW486" s="15" t="s">
        <v>33</v>
      </c>
      <c r="AX486" s="15" t="s">
        <v>72</v>
      </c>
      <c r="AY486" s="256" t="s">
        <v>133</v>
      </c>
    </row>
    <row r="487" s="13" customFormat="1">
      <c r="A487" s="13"/>
      <c r="B487" s="223"/>
      <c r="C487" s="224"/>
      <c r="D487" s="225" t="s">
        <v>145</v>
      </c>
      <c r="E487" s="226" t="s">
        <v>19</v>
      </c>
      <c r="F487" s="227" t="s">
        <v>207</v>
      </c>
      <c r="G487" s="224"/>
      <c r="H487" s="228">
        <v>25.469999999999999</v>
      </c>
      <c r="I487" s="229"/>
      <c r="J487" s="224"/>
      <c r="K487" s="224"/>
      <c r="L487" s="230"/>
      <c r="M487" s="231"/>
      <c r="N487" s="232"/>
      <c r="O487" s="232"/>
      <c r="P487" s="232"/>
      <c r="Q487" s="232"/>
      <c r="R487" s="232"/>
      <c r="S487" s="232"/>
      <c r="T487" s="23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4" t="s">
        <v>145</v>
      </c>
      <c r="AU487" s="234" t="s">
        <v>82</v>
      </c>
      <c r="AV487" s="13" t="s">
        <v>82</v>
      </c>
      <c r="AW487" s="13" t="s">
        <v>33</v>
      </c>
      <c r="AX487" s="13" t="s">
        <v>72</v>
      </c>
      <c r="AY487" s="234" t="s">
        <v>133</v>
      </c>
    </row>
    <row r="488" s="13" customFormat="1">
      <c r="A488" s="13"/>
      <c r="B488" s="223"/>
      <c r="C488" s="224"/>
      <c r="D488" s="225" t="s">
        <v>145</v>
      </c>
      <c r="E488" s="226" t="s">
        <v>19</v>
      </c>
      <c r="F488" s="227" t="s">
        <v>208</v>
      </c>
      <c r="G488" s="224"/>
      <c r="H488" s="228">
        <v>19.120000000000001</v>
      </c>
      <c r="I488" s="229"/>
      <c r="J488" s="224"/>
      <c r="K488" s="224"/>
      <c r="L488" s="230"/>
      <c r="M488" s="231"/>
      <c r="N488" s="232"/>
      <c r="O488" s="232"/>
      <c r="P488" s="232"/>
      <c r="Q488" s="232"/>
      <c r="R488" s="232"/>
      <c r="S488" s="232"/>
      <c r="T488" s="23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4" t="s">
        <v>145</v>
      </c>
      <c r="AU488" s="234" t="s">
        <v>82</v>
      </c>
      <c r="AV488" s="13" t="s">
        <v>82</v>
      </c>
      <c r="AW488" s="13" t="s">
        <v>33</v>
      </c>
      <c r="AX488" s="13" t="s">
        <v>72</v>
      </c>
      <c r="AY488" s="234" t="s">
        <v>133</v>
      </c>
    </row>
    <row r="489" s="13" customFormat="1">
      <c r="A489" s="13"/>
      <c r="B489" s="223"/>
      <c r="C489" s="224"/>
      <c r="D489" s="225" t="s">
        <v>145</v>
      </c>
      <c r="E489" s="226" t="s">
        <v>19</v>
      </c>
      <c r="F489" s="227" t="s">
        <v>209</v>
      </c>
      <c r="G489" s="224"/>
      <c r="H489" s="228">
        <v>15.92</v>
      </c>
      <c r="I489" s="229"/>
      <c r="J489" s="224"/>
      <c r="K489" s="224"/>
      <c r="L489" s="230"/>
      <c r="M489" s="231"/>
      <c r="N489" s="232"/>
      <c r="O489" s="232"/>
      <c r="P489" s="232"/>
      <c r="Q489" s="232"/>
      <c r="R489" s="232"/>
      <c r="S489" s="232"/>
      <c r="T489" s="23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4" t="s">
        <v>145</v>
      </c>
      <c r="AU489" s="234" t="s">
        <v>82</v>
      </c>
      <c r="AV489" s="13" t="s">
        <v>82</v>
      </c>
      <c r="AW489" s="13" t="s">
        <v>33</v>
      </c>
      <c r="AX489" s="13" t="s">
        <v>72</v>
      </c>
      <c r="AY489" s="234" t="s">
        <v>133</v>
      </c>
    </row>
    <row r="490" s="13" customFormat="1">
      <c r="A490" s="13"/>
      <c r="B490" s="223"/>
      <c r="C490" s="224"/>
      <c r="D490" s="225" t="s">
        <v>145</v>
      </c>
      <c r="E490" s="226" t="s">
        <v>19</v>
      </c>
      <c r="F490" s="227" t="s">
        <v>210</v>
      </c>
      <c r="G490" s="224"/>
      <c r="H490" s="228">
        <v>19.5</v>
      </c>
      <c r="I490" s="229"/>
      <c r="J490" s="224"/>
      <c r="K490" s="224"/>
      <c r="L490" s="230"/>
      <c r="M490" s="231"/>
      <c r="N490" s="232"/>
      <c r="O490" s="232"/>
      <c r="P490" s="232"/>
      <c r="Q490" s="232"/>
      <c r="R490" s="232"/>
      <c r="S490" s="232"/>
      <c r="T490" s="23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4" t="s">
        <v>145</v>
      </c>
      <c r="AU490" s="234" t="s">
        <v>82</v>
      </c>
      <c r="AV490" s="13" t="s">
        <v>82</v>
      </c>
      <c r="AW490" s="13" t="s">
        <v>33</v>
      </c>
      <c r="AX490" s="13" t="s">
        <v>72</v>
      </c>
      <c r="AY490" s="234" t="s">
        <v>133</v>
      </c>
    </row>
    <row r="491" s="15" customFormat="1">
      <c r="A491" s="15"/>
      <c r="B491" s="246"/>
      <c r="C491" s="247"/>
      <c r="D491" s="225" t="s">
        <v>145</v>
      </c>
      <c r="E491" s="248" t="s">
        <v>19</v>
      </c>
      <c r="F491" s="249" t="s">
        <v>211</v>
      </c>
      <c r="G491" s="247"/>
      <c r="H491" s="250">
        <v>80.010000000000005</v>
      </c>
      <c r="I491" s="251"/>
      <c r="J491" s="247"/>
      <c r="K491" s="247"/>
      <c r="L491" s="252"/>
      <c r="M491" s="253"/>
      <c r="N491" s="254"/>
      <c r="O491" s="254"/>
      <c r="P491" s="254"/>
      <c r="Q491" s="254"/>
      <c r="R491" s="254"/>
      <c r="S491" s="254"/>
      <c r="T491" s="25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56" t="s">
        <v>145</v>
      </c>
      <c r="AU491" s="256" t="s">
        <v>82</v>
      </c>
      <c r="AV491" s="15" t="s">
        <v>157</v>
      </c>
      <c r="AW491" s="15" t="s">
        <v>33</v>
      </c>
      <c r="AX491" s="15" t="s">
        <v>72</v>
      </c>
      <c r="AY491" s="256" t="s">
        <v>133</v>
      </c>
    </row>
    <row r="492" s="14" customFormat="1">
      <c r="A492" s="14"/>
      <c r="B492" s="235"/>
      <c r="C492" s="236"/>
      <c r="D492" s="225" t="s">
        <v>145</v>
      </c>
      <c r="E492" s="237" t="s">
        <v>19</v>
      </c>
      <c r="F492" s="238" t="s">
        <v>150</v>
      </c>
      <c r="G492" s="236"/>
      <c r="H492" s="239">
        <v>208.52000000000001</v>
      </c>
      <c r="I492" s="240"/>
      <c r="J492" s="236"/>
      <c r="K492" s="236"/>
      <c r="L492" s="241"/>
      <c r="M492" s="242"/>
      <c r="N492" s="243"/>
      <c r="O492" s="243"/>
      <c r="P492" s="243"/>
      <c r="Q492" s="243"/>
      <c r="R492" s="243"/>
      <c r="S492" s="243"/>
      <c r="T492" s="24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5" t="s">
        <v>145</v>
      </c>
      <c r="AU492" s="245" t="s">
        <v>82</v>
      </c>
      <c r="AV492" s="14" t="s">
        <v>141</v>
      </c>
      <c r="AW492" s="14" t="s">
        <v>33</v>
      </c>
      <c r="AX492" s="14" t="s">
        <v>80</v>
      </c>
      <c r="AY492" s="245" t="s">
        <v>133</v>
      </c>
    </row>
    <row r="493" s="13" customFormat="1">
      <c r="A493" s="13"/>
      <c r="B493" s="223"/>
      <c r="C493" s="224"/>
      <c r="D493" s="225" t="s">
        <v>145</v>
      </c>
      <c r="E493" s="224"/>
      <c r="F493" s="227" t="s">
        <v>656</v>
      </c>
      <c r="G493" s="224"/>
      <c r="H493" s="228">
        <v>218.946</v>
      </c>
      <c r="I493" s="229"/>
      <c r="J493" s="224"/>
      <c r="K493" s="224"/>
      <c r="L493" s="230"/>
      <c r="M493" s="231"/>
      <c r="N493" s="232"/>
      <c r="O493" s="232"/>
      <c r="P493" s="232"/>
      <c r="Q493" s="232"/>
      <c r="R493" s="232"/>
      <c r="S493" s="232"/>
      <c r="T493" s="23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4" t="s">
        <v>145</v>
      </c>
      <c r="AU493" s="234" t="s">
        <v>82</v>
      </c>
      <c r="AV493" s="13" t="s">
        <v>82</v>
      </c>
      <c r="AW493" s="13" t="s">
        <v>4</v>
      </c>
      <c r="AX493" s="13" t="s">
        <v>80</v>
      </c>
      <c r="AY493" s="234" t="s">
        <v>133</v>
      </c>
    </row>
    <row r="494" s="2" customFormat="1" ht="24.15" customHeight="1">
      <c r="A494" s="39"/>
      <c r="B494" s="40"/>
      <c r="C494" s="205" t="s">
        <v>662</v>
      </c>
      <c r="D494" s="205" t="s">
        <v>136</v>
      </c>
      <c r="E494" s="206" t="s">
        <v>663</v>
      </c>
      <c r="F494" s="207" t="s">
        <v>664</v>
      </c>
      <c r="G494" s="208" t="s">
        <v>139</v>
      </c>
      <c r="H494" s="209">
        <v>231</v>
      </c>
      <c r="I494" s="210"/>
      <c r="J494" s="211">
        <f>ROUND(I494*H494,2)</f>
        <v>0</v>
      </c>
      <c r="K494" s="207" t="s">
        <v>140</v>
      </c>
      <c r="L494" s="45"/>
      <c r="M494" s="212" t="s">
        <v>19</v>
      </c>
      <c r="N494" s="213" t="s">
        <v>43</v>
      </c>
      <c r="O494" s="85"/>
      <c r="P494" s="214">
        <f>O494*H494</f>
        <v>0</v>
      </c>
      <c r="Q494" s="214">
        <v>1.0000000000000001E-05</v>
      </c>
      <c r="R494" s="214">
        <f>Q494*H494</f>
        <v>0.00231</v>
      </c>
      <c r="S494" s="214">
        <v>0</v>
      </c>
      <c r="T494" s="215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16" t="s">
        <v>153</v>
      </c>
      <c r="AT494" s="216" t="s">
        <v>136</v>
      </c>
      <c r="AU494" s="216" t="s">
        <v>82</v>
      </c>
      <c r="AY494" s="18" t="s">
        <v>133</v>
      </c>
      <c r="BE494" s="217">
        <f>IF(N494="základní",J494,0)</f>
        <v>0</v>
      </c>
      <c r="BF494" s="217">
        <f>IF(N494="snížená",J494,0)</f>
        <v>0</v>
      </c>
      <c r="BG494" s="217">
        <f>IF(N494="zákl. přenesená",J494,0)</f>
        <v>0</v>
      </c>
      <c r="BH494" s="217">
        <f>IF(N494="sníž. přenesená",J494,0)</f>
        <v>0</v>
      </c>
      <c r="BI494" s="217">
        <f>IF(N494="nulová",J494,0)</f>
        <v>0</v>
      </c>
      <c r="BJ494" s="18" t="s">
        <v>80</v>
      </c>
      <c r="BK494" s="217">
        <f>ROUND(I494*H494,2)</f>
        <v>0</v>
      </c>
      <c r="BL494" s="18" t="s">
        <v>153</v>
      </c>
      <c r="BM494" s="216" t="s">
        <v>665</v>
      </c>
    </row>
    <row r="495" s="2" customFormat="1">
      <c r="A495" s="39"/>
      <c r="B495" s="40"/>
      <c r="C495" s="41"/>
      <c r="D495" s="218" t="s">
        <v>143</v>
      </c>
      <c r="E495" s="41"/>
      <c r="F495" s="219" t="s">
        <v>666</v>
      </c>
      <c r="G495" s="41"/>
      <c r="H495" s="41"/>
      <c r="I495" s="220"/>
      <c r="J495" s="41"/>
      <c r="K495" s="41"/>
      <c r="L495" s="45"/>
      <c r="M495" s="221"/>
      <c r="N495" s="222"/>
      <c r="O495" s="85"/>
      <c r="P495" s="85"/>
      <c r="Q495" s="85"/>
      <c r="R495" s="85"/>
      <c r="S495" s="85"/>
      <c r="T495" s="86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143</v>
      </c>
      <c r="AU495" s="18" t="s">
        <v>82</v>
      </c>
    </row>
    <row r="496" s="13" customFormat="1">
      <c r="A496" s="13"/>
      <c r="B496" s="223"/>
      <c r="C496" s="224"/>
      <c r="D496" s="225" t="s">
        <v>145</v>
      </c>
      <c r="E496" s="226" t="s">
        <v>19</v>
      </c>
      <c r="F496" s="227" t="s">
        <v>202</v>
      </c>
      <c r="G496" s="224"/>
      <c r="H496" s="228">
        <v>30.100000000000001</v>
      </c>
      <c r="I496" s="229"/>
      <c r="J496" s="224"/>
      <c r="K496" s="224"/>
      <c r="L496" s="230"/>
      <c r="M496" s="231"/>
      <c r="N496" s="232"/>
      <c r="O496" s="232"/>
      <c r="P496" s="232"/>
      <c r="Q496" s="232"/>
      <c r="R496" s="232"/>
      <c r="S496" s="232"/>
      <c r="T496" s="23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4" t="s">
        <v>145</v>
      </c>
      <c r="AU496" s="234" t="s">
        <v>82</v>
      </c>
      <c r="AV496" s="13" t="s">
        <v>82</v>
      </c>
      <c r="AW496" s="13" t="s">
        <v>33</v>
      </c>
      <c r="AX496" s="13" t="s">
        <v>72</v>
      </c>
      <c r="AY496" s="234" t="s">
        <v>133</v>
      </c>
    </row>
    <row r="497" s="13" customFormat="1">
      <c r="A497" s="13"/>
      <c r="B497" s="223"/>
      <c r="C497" s="224"/>
      <c r="D497" s="225" t="s">
        <v>145</v>
      </c>
      <c r="E497" s="226" t="s">
        <v>19</v>
      </c>
      <c r="F497" s="227" t="s">
        <v>203</v>
      </c>
      <c r="G497" s="224"/>
      <c r="H497" s="228">
        <v>33.060000000000002</v>
      </c>
      <c r="I497" s="229"/>
      <c r="J497" s="224"/>
      <c r="K497" s="224"/>
      <c r="L497" s="230"/>
      <c r="M497" s="231"/>
      <c r="N497" s="232"/>
      <c r="O497" s="232"/>
      <c r="P497" s="232"/>
      <c r="Q497" s="232"/>
      <c r="R497" s="232"/>
      <c r="S497" s="232"/>
      <c r="T497" s="23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4" t="s">
        <v>145</v>
      </c>
      <c r="AU497" s="234" t="s">
        <v>82</v>
      </c>
      <c r="AV497" s="13" t="s">
        <v>82</v>
      </c>
      <c r="AW497" s="13" t="s">
        <v>33</v>
      </c>
      <c r="AX497" s="13" t="s">
        <v>72</v>
      </c>
      <c r="AY497" s="234" t="s">
        <v>133</v>
      </c>
    </row>
    <row r="498" s="13" customFormat="1">
      <c r="A498" s="13"/>
      <c r="B498" s="223"/>
      <c r="C498" s="224"/>
      <c r="D498" s="225" t="s">
        <v>145</v>
      </c>
      <c r="E498" s="226" t="s">
        <v>19</v>
      </c>
      <c r="F498" s="227" t="s">
        <v>204</v>
      </c>
      <c r="G498" s="224"/>
      <c r="H498" s="228">
        <v>42.450000000000003</v>
      </c>
      <c r="I498" s="229"/>
      <c r="J498" s="224"/>
      <c r="K498" s="224"/>
      <c r="L498" s="230"/>
      <c r="M498" s="231"/>
      <c r="N498" s="232"/>
      <c r="O498" s="232"/>
      <c r="P498" s="232"/>
      <c r="Q498" s="232"/>
      <c r="R498" s="232"/>
      <c r="S498" s="232"/>
      <c r="T498" s="23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4" t="s">
        <v>145</v>
      </c>
      <c r="AU498" s="234" t="s">
        <v>82</v>
      </c>
      <c r="AV498" s="13" t="s">
        <v>82</v>
      </c>
      <c r="AW498" s="13" t="s">
        <v>33</v>
      </c>
      <c r="AX498" s="13" t="s">
        <v>72</v>
      </c>
      <c r="AY498" s="234" t="s">
        <v>133</v>
      </c>
    </row>
    <row r="499" s="13" customFormat="1">
      <c r="A499" s="13"/>
      <c r="B499" s="223"/>
      <c r="C499" s="224"/>
      <c r="D499" s="225" t="s">
        <v>145</v>
      </c>
      <c r="E499" s="226" t="s">
        <v>19</v>
      </c>
      <c r="F499" s="227" t="s">
        <v>205</v>
      </c>
      <c r="G499" s="224"/>
      <c r="H499" s="228">
        <v>22.899999999999999</v>
      </c>
      <c r="I499" s="229"/>
      <c r="J499" s="224"/>
      <c r="K499" s="224"/>
      <c r="L499" s="230"/>
      <c r="M499" s="231"/>
      <c r="N499" s="232"/>
      <c r="O499" s="232"/>
      <c r="P499" s="232"/>
      <c r="Q499" s="232"/>
      <c r="R499" s="232"/>
      <c r="S499" s="232"/>
      <c r="T499" s="23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4" t="s">
        <v>145</v>
      </c>
      <c r="AU499" s="234" t="s">
        <v>82</v>
      </c>
      <c r="AV499" s="13" t="s">
        <v>82</v>
      </c>
      <c r="AW499" s="13" t="s">
        <v>33</v>
      </c>
      <c r="AX499" s="13" t="s">
        <v>72</v>
      </c>
      <c r="AY499" s="234" t="s">
        <v>133</v>
      </c>
    </row>
    <row r="500" s="13" customFormat="1">
      <c r="A500" s="13"/>
      <c r="B500" s="223"/>
      <c r="C500" s="224"/>
      <c r="D500" s="225" t="s">
        <v>145</v>
      </c>
      <c r="E500" s="226" t="s">
        <v>19</v>
      </c>
      <c r="F500" s="227" t="s">
        <v>469</v>
      </c>
      <c r="G500" s="224"/>
      <c r="H500" s="228">
        <v>6.2000000000000002</v>
      </c>
      <c r="I500" s="229"/>
      <c r="J500" s="224"/>
      <c r="K500" s="224"/>
      <c r="L500" s="230"/>
      <c r="M500" s="231"/>
      <c r="N500" s="232"/>
      <c r="O500" s="232"/>
      <c r="P500" s="232"/>
      <c r="Q500" s="232"/>
      <c r="R500" s="232"/>
      <c r="S500" s="232"/>
      <c r="T500" s="23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4" t="s">
        <v>145</v>
      </c>
      <c r="AU500" s="234" t="s">
        <v>82</v>
      </c>
      <c r="AV500" s="13" t="s">
        <v>82</v>
      </c>
      <c r="AW500" s="13" t="s">
        <v>33</v>
      </c>
      <c r="AX500" s="13" t="s">
        <v>72</v>
      </c>
      <c r="AY500" s="234" t="s">
        <v>133</v>
      </c>
    </row>
    <row r="501" s="13" customFormat="1">
      <c r="A501" s="13"/>
      <c r="B501" s="223"/>
      <c r="C501" s="224"/>
      <c r="D501" s="225" t="s">
        <v>145</v>
      </c>
      <c r="E501" s="226" t="s">
        <v>19</v>
      </c>
      <c r="F501" s="227" t="s">
        <v>470</v>
      </c>
      <c r="G501" s="224"/>
      <c r="H501" s="228">
        <v>5.2800000000000002</v>
      </c>
      <c r="I501" s="229"/>
      <c r="J501" s="224"/>
      <c r="K501" s="224"/>
      <c r="L501" s="230"/>
      <c r="M501" s="231"/>
      <c r="N501" s="232"/>
      <c r="O501" s="232"/>
      <c r="P501" s="232"/>
      <c r="Q501" s="232"/>
      <c r="R501" s="232"/>
      <c r="S501" s="232"/>
      <c r="T501" s="23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4" t="s">
        <v>145</v>
      </c>
      <c r="AU501" s="234" t="s">
        <v>82</v>
      </c>
      <c r="AV501" s="13" t="s">
        <v>82</v>
      </c>
      <c r="AW501" s="13" t="s">
        <v>33</v>
      </c>
      <c r="AX501" s="13" t="s">
        <v>72</v>
      </c>
      <c r="AY501" s="234" t="s">
        <v>133</v>
      </c>
    </row>
    <row r="502" s="15" customFormat="1">
      <c r="A502" s="15"/>
      <c r="B502" s="246"/>
      <c r="C502" s="247"/>
      <c r="D502" s="225" t="s">
        <v>145</v>
      </c>
      <c r="E502" s="248" t="s">
        <v>19</v>
      </c>
      <c r="F502" s="249" t="s">
        <v>206</v>
      </c>
      <c r="G502" s="247"/>
      <c r="H502" s="250">
        <v>139.99000000000001</v>
      </c>
      <c r="I502" s="251"/>
      <c r="J502" s="247"/>
      <c r="K502" s="247"/>
      <c r="L502" s="252"/>
      <c r="M502" s="253"/>
      <c r="N502" s="254"/>
      <c r="O502" s="254"/>
      <c r="P502" s="254"/>
      <c r="Q502" s="254"/>
      <c r="R502" s="254"/>
      <c r="S502" s="254"/>
      <c r="T502" s="25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56" t="s">
        <v>145</v>
      </c>
      <c r="AU502" s="256" t="s">
        <v>82</v>
      </c>
      <c r="AV502" s="15" t="s">
        <v>157</v>
      </c>
      <c r="AW502" s="15" t="s">
        <v>33</v>
      </c>
      <c r="AX502" s="15" t="s">
        <v>72</v>
      </c>
      <c r="AY502" s="256" t="s">
        <v>133</v>
      </c>
    </row>
    <row r="503" s="13" customFormat="1">
      <c r="A503" s="13"/>
      <c r="B503" s="223"/>
      <c r="C503" s="224"/>
      <c r="D503" s="225" t="s">
        <v>145</v>
      </c>
      <c r="E503" s="226" t="s">
        <v>19</v>
      </c>
      <c r="F503" s="227" t="s">
        <v>207</v>
      </c>
      <c r="G503" s="224"/>
      <c r="H503" s="228">
        <v>25.469999999999999</v>
      </c>
      <c r="I503" s="229"/>
      <c r="J503" s="224"/>
      <c r="K503" s="224"/>
      <c r="L503" s="230"/>
      <c r="M503" s="231"/>
      <c r="N503" s="232"/>
      <c r="O503" s="232"/>
      <c r="P503" s="232"/>
      <c r="Q503" s="232"/>
      <c r="R503" s="232"/>
      <c r="S503" s="232"/>
      <c r="T503" s="23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4" t="s">
        <v>145</v>
      </c>
      <c r="AU503" s="234" t="s">
        <v>82</v>
      </c>
      <c r="AV503" s="13" t="s">
        <v>82</v>
      </c>
      <c r="AW503" s="13" t="s">
        <v>33</v>
      </c>
      <c r="AX503" s="13" t="s">
        <v>72</v>
      </c>
      <c r="AY503" s="234" t="s">
        <v>133</v>
      </c>
    </row>
    <row r="504" s="13" customFormat="1">
      <c r="A504" s="13"/>
      <c r="B504" s="223"/>
      <c r="C504" s="224"/>
      <c r="D504" s="225" t="s">
        <v>145</v>
      </c>
      <c r="E504" s="226" t="s">
        <v>19</v>
      </c>
      <c r="F504" s="227" t="s">
        <v>208</v>
      </c>
      <c r="G504" s="224"/>
      <c r="H504" s="228">
        <v>19.120000000000001</v>
      </c>
      <c r="I504" s="229"/>
      <c r="J504" s="224"/>
      <c r="K504" s="224"/>
      <c r="L504" s="230"/>
      <c r="M504" s="231"/>
      <c r="N504" s="232"/>
      <c r="O504" s="232"/>
      <c r="P504" s="232"/>
      <c r="Q504" s="232"/>
      <c r="R504" s="232"/>
      <c r="S504" s="232"/>
      <c r="T504" s="23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4" t="s">
        <v>145</v>
      </c>
      <c r="AU504" s="234" t="s">
        <v>82</v>
      </c>
      <c r="AV504" s="13" t="s">
        <v>82</v>
      </c>
      <c r="AW504" s="13" t="s">
        <v>33</v>
      </c>
      <c r="AX504" s="13" t="s">
        <v>72</v>
      </c>
      <c r="AY504" s="234" t="s">
        <v>133</v>
      </c>
    </row>
    <row r="505" s="13" customFormat="1">
      <c r="A505" s="13"/>
      <c r="B505" s="223"/>
      <c r="C505" s="224"/>
      <c r="D505" s="225" t="s">
        <v>145</v>
      </c>
      <c r="E505" s="226" t="s">
        <v>19</v>
      </c>
      <c r="F505" s="227" t="s">
        <v>209</v>
      </c>
      <c r="G505" s="224"/>
      <c r="H505" s="228">
        <v>15.92</v>
      </c>
      <c r="I505" s="229"/>
      <c r="J505" s="224"/>
      <c r="K505" s="224"/>
      <c r="L505" s="230"/>
      <c r="M505" s="231"/>
      <c r="N505" s="232"/>
      <c r="O505" s="232"/>
      <c r="P505" s="232"/>
      <c r="Q505" s="232"/>
      <c r="R505" s="232"/>
      <c r="S505" s="232"/>
      <c r="T505" s="23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4" t="s">
        <v>145</v>
      </c>
      <c r="AU505" s="234" t="s">
        <v>82</v>
      </c>
      <c r="AV505" s="13" t="s">
        <v>82</v>
      </c>
      <c r="AW505" s="13" t="s">
        <v>33</v>
      </c>
      <c r="AX505" s="13" t="s">
        <v>72</v>
      </c>
      <c r="AY505" s="234" t="s">
        <v>133</v>
      </c>
    </row>
    <row r="506" s="13" customFormat="1">
      <c r="A506" s="13"/>
      <c r="B506" s="223"/>
      <c r="C506" s="224"/>
      <c r="D506" s="225" t="s">
        <v>145</v>
      </c>
      <c r="E506" s="226" t="s">
        <v>19</v>
      </c>
      <c r="F506" s="227" t="s">
        <v>210</v>
      </c>
      <c r="G506" s="224"/>
      <c r="H506" s="228">
        <v>19.5</v>
      </c>
      <c r="I506" s="229"/>
      <c r="J506" s="224"/>
      <c r="K506" s="224"/>
      <c r="L506" s="230"/>
      <c r="M506" s="231"/>
      <c r="N506" s="232"/>
      <c r="O506" s="232"/>
      <c r="P506" s="232"/>
      <c r="Q506" s="232"/>
      <c r="R506" s="232"/>
      <c r="S506" s="232"/>
      <c r="T506" s="23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4" t="s">
        <v>145</v>
      </c>
      <c r="AU506" s="234" t="s">
        <v>82</v>
      </c>
      <c r="AV506" s="13" t="s">
        <v>82</v>
      </c>
      <c r="AW506" s="13" t="s">
        <v>33</v>
      </c>
      <c r="AX506" s="13" t="s">
        <v>72</v>
      </c>
      <c r="AY506" s="234" t="s">
        <v>133</v>
      </c>
    </row>
    <row r="507" s="15" customFormat="1">
      <c r="A507" s="15"/>
      <c r="B507" s="246"/>
      <c r="C507" s="247"/>
      <c r="D507" s="225" t="s">
        <v>145</v>
      </c>
      <c r="E507" s="248" t="s">
        <v>19</v>
      </c>
      <c r="F507" s="249" t="s">
        <v>211</v>
      </c>
      <c r="G507" s="247"/>
      <c r="H507" s="250">
        <v>80.010000000000005</v>
      </c>
      <c r="I507" s="251"/>
      <c r="J507" s="247"/>
      <c r="K507" s="247"/>
      <c r="L507" s="252"/>
      <c r="M507" s="253"/>
      <c r="N507" s="254"/>
      <c r="O507" s="254"/>
      <c r="P507" s="254"/>
      <c r="Q507" s="254"/>
      <c r="R507" s="254"/>
      <c r="S507" s="254"/>
      <c r="T507" s="25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56" t="s">
        <v>145</v>
      </c>
      <c r="AU507" s="256" t="s">
        <v>82</v>
      </c>
      <c r="AV507" s="15" t="s">
        <v>157</v>
      </c>
      <c r="AW507" s="15" t="s">
        <v>33</v>
      </c>
      <c r="AX507" s="15" t="s">
        <v>72</v>
      </c>
      <c r="AY507" s="256" t="s">
        <v>133</v>
      </c>
    </row>
    <row r="508" s="14" customFormat="1">
      <c r="A508" s="14"/>
      <c r="B508" s="235"/>
      <c r="C508" s="236"/>
      <c r="D508" s="225" t="s">
        <v>145</v>
      </c>
      <c r="E508" s="237" t="s">
        <v>19</v>
      </c>
      <c r="F508" s="238" t="s">
        <v>150</v>
      </c>
      <c r="G508" s="236"/>
      <c r="H508" s="239">
        <v>220</v>
      </c>
      <c r="I508" s="240"/>
      <c r="J508" s="236"/>
      <c r="K508" s="236"/>
      <c r="L508" s="241"/>
      <c r="M508" s="242"/>
      <c r="N508" s="243"/>
      <c r="O508" s="243"/>
      <c r="P508" s="243"/>
      <c r="Q508" s="243"/>
      <c r="R508" s="243"/>
      <c r="S508" s="243"/>
      <c r="T508" s="24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5" t="s">
        <v>145</v>
      </c>
      <c r="AU508" s="245" t="s">
        <v>82</v>
      </c>
      <c r="AV508" s="14" t="s">
        <v>141</v>
      </c>
      <c r="AW508" s="14" t="s">
        <v>33</v>
      </c>
      <c r="AX508" s="14" t="s">
        <v>80</v>
      </c>
      <c r="AY508" s="245" t="s">
        <v>133</v>
      </c>
    </row>
    <row r="509" s="13" customFormat="1">
      <c r="A509" s="13"/>
      <c r="B509" s="223"/>
      <c r="C509" s="224"/>
      <c r="D509" s="225" t="s">
        <v>145</v>
      </c>
      <c r="E509" s="224"/>
      <c r="F509" s="227" t="s">
        <v>667</v>
      </c>
      <c r="G509" s="224"/>
      <c r="H509" s="228">
        <v>231</v>
      </c>
      <c r="I509" s="229"/>
      <c r="J509" s="224"/>
      <c r="K509" s="224"/>
      <c r="L509" s="230"/>
      <c r="M509" s="231"/>
      <c r="N509" s="232"/>
      <c r="O509" s="232"/>
      <c r="P509" s="232"/>
      <c r="Q509" s="232"/>
      <c r="R509" s="232"/>
      <c r="S509" s="232"/>
      <c r="T509" s="23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4" t="s">
        <v>145</v>
      </c>
      <c r="AU509" s="234" t="s">
        <v>82</v>
      </c>
      <c r="AV509" s="13" t="s">
        <v>82</v>
      </c>
      <c r="AW509" s="13" t="s">
        <v>4</v>
      </c>
      <c r="AX509" s="13" t="s">
        <v>80</v>
      </c>
      <c r="AY509" s="234" t="s">
        <v>133</v>
      </c>
    </row>
    <row r="510" s="2" customFormat="1" ht="21.75" customHeight="1">
      <c r="A510" s="39"/>
      <c r="B510" s="40"/>
      <c r="C510" s="257" t="s">
        <v>668</v>
      </c>
      <c r="D510" s="257" t="s">
        <v>266</v>
      </c>
      <c r="E510" s="258" t="s">
        <v>669</v>
      </c>
      <c r="F510" s="259" t="s">
        <v>670</v>
      </c>
      <c r="G510" s="260" t="s">
        <v>139</v>
      </c>
      <c r="H510" s="261">
        <v>242</v>
      </c>
      <c r="I510" s="262"/>
      <c r="J510" s="263">
        <f>ROUND(I510*H510,2)</f>
        <v>0</v>
      </c>
      <c r="K510" s="259" t="s">
        <v>140</v>
      </c>
      <c r="L510" s="264"/>
      <c r="M510" s="265" t="s">
        <v>19</v>
      </c>
      <c r="N510" s="266" t="s">
        <v>43</v>
      </c>
      <c r="O510" s="85"/>
      <c r="P510" s="214">
        <f>O510*H510</f>
        <v>0</v>
      </c>
      <c r="Q510" s="214">
        <v>0.00016000000000000001</v>
      </c>
      <c r="R510" s="214">
        <f>Q510*H510</f>
        <v>0.038720000000000004</v>
      </c>
      <c r="S510" s="214">
        <v>0</v>
      </c>
      <c r="T510" s="215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16" t="s">
        <v>269</v>
      </c>
      <c r="AT510" s="216" t="s">
        <v>266</v>
      </c>
      <c r="AU510" s="216" t="s">
        <v>82</v>
      </c>
      <c r="AY510" s="18" t="s">
        <v>133</v>
      </c>
      <c r="BE510" s="217">
        <f>IF(N510="základní",J510,0)</f>
        <v>0</v>
      </c>
      <c r="BF510" s="217">
        <f>IF(N510="snížená",J510,0)</f>
        <v>0</v>
      </c>
      <c r="BG510" s="217">
        <f>IF(N510="zákl. přenesená",J510,0)</f>
        <v>0</v>
      </c>
      <c r="BH510" s="217">
        <f>IF(N510="sníž. přenesená",J510,0)</f>
        <v>0</v>
      </c>
      <c r="BI510" s="217">
        <f>IF(N510="nulová",J510,0)</f>
        <v>0</v>
      </c>
      <c r="BJ510" s="18" t="s">
        <v>80</v>
      </c>
      <c r="BK510" s="217">
        <f>ROUND(I510*H510,2)</f>
        <v>0</v>
      </c>
      <c r="BL510" s="18" t="s">
        <v>153</v>
      </c>
      <c r="BM510" s="216" t="s">
        <v>671</v>
      </c>
    </row>
    <row r="511" s="13" customFormat="1">
      <c r="A511" s="13"/>
      <c r="B511" s="223"/>
      <c r="C511" s="224"/>
      <c r="D511" s="225" t="s">
        <v>145</v>
      </c>
      <c r="E511" s="224"/>
      <c r="F511" s="227" t="s">
        <v>672</v>
      </c>
      <c r="G511" s="224"/>
      <c r="H511" s="228">
        <v>242</v>
      </c>
      <c r="I511" s="229"/>
      <c r="J511" s="224"/>
      <c r="K511" s="224"/>
      <c r="L511" s="230"/>
      <c r="M511" s="231"/>
      <c r="N511" s="232"/>
      <c r="O511" s="232"/>
      <c r="P511" s="232"/>
      <c r="Q511" s="232"/>
      <c r="R511" s="232"/>
      <c r="S511" s="232"/>
      <c r="T511" s="23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4" t="s">
        <v>145</v>
      </c>
      <c r="AU511" s="234" t="s">
        <v>82</v>
      </c>
      <c r="AV511" s="13" t="s">
        <v>82</v>
      </c>
      <c r="AW511" s="13" t="s">
        <v>4</v>
      </c>
      <c r="AX511" s="13" t="s">
        <v>80</v>
      </c>
      <c r="AY511" s="234" t="s">
        <v>133</v>
      </c>
    </row>
    <row r="512" s="2" customFormat="1" ht="24.15" customHeight="1">
      <c r="A512" s="39"/>
      <c r="B512" s="40"/>
      <c r="C512" s="205" t="s">
        <v>673</v>
      </c>
      <c r="D512" s="205" t="s">
        <v>136</v>
      </c>
      <c r="E512" s="206" t="s">
        <v>674</v>
      </c>
      <c r="F512" s="207" t="s">
        <v>675</v>
      </c>
      <c r="G512" s="208" t="s">
        <v>139</v>
      </c>
      <c r="H512" s="209">
        <v>220</v>
      </c>
      <c r="I512" s="210"/>
      <c r="J512" s="211">
        <f>ROUND(I512*H512,2)</f>
        <v>0</v>
      </c>
      <c r="K512" s="207" t="s">
        <v>140</v>
      </c>
      <c r="L512" s="45"/>
      <c r="M512" s="212" t="s">
        <v>19</v>
      </c>
      <c r="N512" s="213" t="s">
        <v>43</v>
      </c>
      <c r="O512" s="85"/>
      <c r="P512" s="214">
        <f>O512*H512</f>
        <v>0</v>
      </c>
      <c r="Q512" s="214">
        <v>0</v>
      </c>
      <c r="R512" s="214">
        <f>Q512*H512</f>
        <v>0</v>
      </c>
      <c r="S512" s="214">
        <v>0</v>
      </c>
      <c r="T512" s="215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16" t="s">
        <v>153</v>
      </c>
      <c r="AT512" s="216" t="s">
        <v>136</v>
      </c>
      <c r="AU512" s="216" t="s">
        <v>82</v>
      </c>
      <c r="AY512" s="18" t="s">
        <v>133</v>
      </c>
      <c r="BE512" s="217">
        <f>IF(N512="základní",J512,0)</f>
        <v>0</v>
      </c>
      <c r="BF512" s="217">
        <f>IF(N512="snížená",J512,0)</f>
        <v>0</v>
      </c>
      <c r="BG512" s="217">
        <f>IF(N512="zákl. přenesená",J512,0)</f>
        <v>0</v>
      </c>
      <c r="BH512" s="217">
        <f>IF(N512="sníž. přenesená",J512,0)</f>
        <v>0</v>
      </c>
      <c r="BI512" s="217">
        <f>IF(N512="nulová",J512,0)</f>
        <v>0</v>
      </c>
      <c r="BJ512" s="18" t="s">
        <v>80</v>
      </c>
      <c r="BK512" s="217">
        <f>ROUND(I512*H512,2)</f>
        <v>0</v>
      </c>
      <c r="BL512" s="18" t="s">
        <v>153</v>
      </c>
      <c r="BM512" s="216" t="s">
        <v>676</v>
      </c>
    </row>
    <row r="513" s="2" customFormat="1">
      <c r="A513" s="39"/>
      <c r="B513" s="40"/>
      <c r="C513" s="41"/>
      <c r="D513" s="218" t="s">
        <v>143</v>
      </c>
      <c r="E513" s="41"/>
      <c r="F513" s="219" t="s">
        <v>677</v>
      </c>
      <c r="G513" s="41"/>
      <c r="H513" s="41"/>
      <c r="I513" s="220"/>
      <c r="J513" s="41"/>
      <c r="K513" s="41"/>
      <c r="L513" s="45"/>
      <c r="M513" s="221"/>
      <c r="N513" s="222"/>
      <c r="O513" s="85"/>
      <c r="P513" s="85"/>
      <c r="Q513" s="85"/>
      <c r="R513" s="85"/>
      <c r="S513" s="85"/>
      <c r="T513" s="86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143</v>
      </c>
      <c r="AU513" s="18" t="s">
        <v>82</v>
      </c>
    </row>
    <row r="514" s="13" customFormat="1">
      <c r="A514" s="13"/>
      <c r="B514" s="223"/>
      <c r="C514" s="224"/>
      <c r="D514" s="225" t="s">
        <v>145</v>
      </c>
      <c r="E514" s="226" t="s">
        <v>19</v>
      </c>
      <c r="F514" s="227" t="s">
        <v>202</v>
      </c>
      <c r="G514" s="224"/>
      <c r="H514" s="228">
        <v>30.100000000000001</v>
      </c>
      <c r="I514" s="229"/>
      <c r="J514" s="224"/>
      <c r="K514" s="224"/>
      <c r="L514" s="230"/>
      <c r="M514" s="231"/>
      <c r="N514" s="232"/>
      <c r="O514" s="232"/>
      <c r="P514" s="232"/>
      <c r="Q514" s="232"/>
      <c r="R514" s="232"/>
      <c r="S514" s="232"/>
      <c r="T514" s="23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4" t="s">
        <v>145</v>
      </c>
      <c r="AU514" s="234" t="s">
        <v>82</v>
      </c>
      <c r="AV514" s="13" t="s">
        <v>82</v>
      </c>
      <c r="AW514" s="13" t="s">
        <v>33</v>
      </c>
      <c r="AX514" s="13" t="s">
        <v>72</v>
      </c>
      <c r="AY514" s="234" t="s">
        <v>133</v>
      </c>
    </row>
    <row r="515" s="13" customFormat="1">
      <c r="A515" s="13"/>
      <c r="B515" s="223"/>
      <c r="C515" s="224"/>
      <c r="D515" s="225" t="s">
        <v>145</v>
      </c>
      <c r="E515" s="226" t="s">
        <v>19</v>
      </c>
      <c r="F515" s="227" t="s">
        <v>203</v>
      </c>
      <c r="G515" s="224"/>
      <c r="H515" s="228">
        <v>33.060000000000002</v>
      </c>
      <c r="I515" s="229"/>
      <c r="J515" s="224"/>
      <c r="K515" s="224"/>
      <c r="L515" s="230"/>
      <c r="M515" s="231"/>
      <c r="N515" s="232"/>
      <c r="O515" s="232"/>
      <c r="P515" s="232"/>
      <c r="Q515" s="232"/>
      <c r="R515" s="232"/>
      <c r="S515" s="232"/>
      <c r="T515" s="23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4" t="s">
        <v>145</v>
      </c>
      <c r="AU515" s="234" t="s">
        <v>82</v>
      </c>
      <c r="AV515" s="13" t="s">
        <v>82</v>
      </c>
      <c r="AW515" s="13" t="s">
        <v>33</v>
      </c>
      <c r="AX515" s="13" t="s">
        <v>72</v>
      </c>
      <c r="AY515" s="234" t="s">
        <v>133</v>
      </c>
    </row>
    <row r="516" s="13" customFormat="1">
      <c r="A516" s="13"/>
      <c r="B516" s="223"/>
      <c r="C516" s="224"/>
      <c r="D516" s="225" t="s">
        <v>145</v>
      </c>
      <c r="E516" s="226" t="s">
        <v>19</v>
      </c>
      <c r="F516" s="227" t="s">
        <v>204</v>
      </c>
      <c r="G516" s="224"/>
      <c r="H516" s="228">
        <v>42.450000000000003</v>
      </c>
      <c r="I516" s="229"/>
      <c r="J516" s="224"/>
      <c r="K516" s="224"/>
      <c r="L516" s="230"/>
      <c r="M516" s="231"/>
      <c r="N516" s="232"/>
      <c r="O516" s="232"/>
      <c r="P516" s="232"/>
      <c r="Q516" s="232"/>
      <c r="R516" s="232"/>
      <c r="S516" s="232"/>
      <c r="T516" s="23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4" t="s">
        <v>145</v>
      </c>
      <c r="AU516" s="234" t="s">
        <v>82</v>
      </c>
      <c r="AV516" s="13" t="s">
        <v>82</v>
      </c>
      <c r="AW516" s="13" t="s">
        <v>33</v>
      </c>
      <c r="AX516" s="13" t="s">
        <v>72</v>
      </c>
      <c r="AY516" s="234" t="s">
        <v>133</v>
      </c>
    </row>
    <row r="517" s="13" customFormat="1">
      <c r="A517" s="13"/>
      <c r="B517" s="223"/>
      <c r="C517" s="224"/>
      <c r="D517" s="225" t="s">
        <v>145</v>
      </c>
      <c r="E517" s="226" t="s">
        <v>19</v>
      </c>
      <c r="F517" s="227" t="s">
        <v>205</v>
      </c>
      <c r="G517" s="224"/>
      <c r="H517" s="228">
        <v>22.899999999999999</v>
      </c>
      <c r="I517" s="229"/>
      <c r="J517" s="224"/>
      <c r="K517" s="224"/>
      <c r="L517" s="230"/>
      <c r="M517" s="231"/>
      <c r="N517" s="232"/>
      <c r="O517" s="232"/>
      <c r="P517" s="232"/>
      <c r="Q517" s="232"/>
      <c r="R517" s="232"/>
      <c r="S517" s="232"/>
      <c r="T517" s="23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4" t="s">
        <v>145</v>
      </c>
      <c r="AU517" s="234" t="s">
        <v>82</v>
      </c>
      <c r="AV517" s="13" t="s">
        <v>82</v>
      </c>
      <c r="AW517" s="13" t="s">
        <v>33</v>
      </c>
      <c r="AX517" s="13" t="s">
        <v>72</v>
      </c>
      <c r="AY517" s="234" t="s">
        <v>133</v>
      </c>
    </row>
    <row r="518" s="13" customFormat="1">
      <c r="A518" s="13"/>
      <c r="B518" s="223"/>
      <c r="C518" s="224"/>
      <c r="D518" s="225" t="s">
        <v>145</v>
      </c>
      <c r="E518" s="226" t="s">
        <v>19</v>
      </c>
      <c r="F518" s="227" t="s">
        <v>469</v>
      </c>
      <c r="G518" s="224"/>
      <c r="H518" s="228">
        <v>6.2000000000000002</v>
      </c>
      <c r="I518" s="229"/>
      <c r="J518" s="224"/>
      <c r="K518" s="224"/>
      <c r="L518" s="230"/>
      <c r="M518" s="231"/>
      <c r="N518" s="232"/>
      <c r="O518" s="232"/>
      <c r="P518" s="232"/>
      <c r="Q518" s="232"/>
      <c r="R518" s="232"/>
      <c r="S518" s="232"/>
      <c r="T518" s="23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4" t="s">
        <v>145</v>
      </c>
      <c r="AU518" s="234" t="s">
        <v>82</v>
      </c>
      <c r="AV518" s="13" t="s">
        <v>82</v>
      </c>
      <c r="AW518" s="13" t="s">
        <v>33</v>
      </c>
      <c r="AX518" s="13" t="s">
        <v>72</v>
      </c>
      <c r="AY518" s="234" t="s">
        <v>133</v>
      </c>
    </row>
    <row r="519" s="13" customFormat="1">
      <c r="A519" s="13"/>
      <c r="B519" s="223"/>
      <c r="C519" s="224"/>
      <c r="D519" s="225" t="s">
        <v>145</v>
      </c>
      <c r="E519" s="226" t="s">
        <v>19</v>
      </c>
      <c r="F519" s="227" t="s">
        <v>470</v>
      </c>
      <c r="G519" s="224"/>
      <c r="H519" s="228">
        <v>5.2800000000000002</v>
      </c>
      <c r="I519" s="229"/>
      <c r="J519" s="224"/>
      <c r="K519" s="224"/>
      <c r="L519" s="230"/>
      <c r="M519" s="231"/>
      <c r="N519" s="232"/>
      <c r="O519" s="232"/>
      <c r="P519" s="232"/>
      <c r="Q519" s="232"/>
      <c r="R519" s="232"/>
      <c r="S519" s="232"/>
      <c r="T519" s="23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4" t="s">
        <v>145</v>
      </c>
      <c r="AU519" s="234" t="s">
        <v>82</v>
      </c>
      <c r="AV519" s="13" t="s">
        <v>82</v>
      </c>
      <c r="AW519" s="13" t="s">
        <v>33</v>
      </c>
      <c r="AX519" s="13" t="s">
        <v>72</v>
      </c>
      <c r="AY519" s="234" t="s">
        <v>133</v>
      </c>
    </row>
    <row r="520" s="15" customFormat="1">
      <c r="A520" s="15"/>
      <c r="B520" s="246"/>
      <c r="C520" s="247"/>
      <c r="D520" s="225" t="s">
        <v>145</v>
      </c>
      <c r="E520" s="248" t="s">
        <v>19</v>
      </c>
      <c r="F520" s="249" t="s">
        <v>206</v>
      </c>
      <c r="G520" s="247"/>
      <c r="H520" s="250">
        <v>139.99000000000001</v>
      </c>
      <c r="I520" s="251"/>
      <c r="J520" s="247"/>
      <c r="K520" s="247"/>
      <c r="L520" s="252"/>
      <c r="M520" s="253"/>
      <c r="N520" s="254"/>
      <c r="O520" s="254"/>
      <c r="P520" s="254"/>
      <c r="Q520" s="254"/>
      <c r="R520" s="254"/>
      <c r="S520" s="254"/>
      <c r="T520" s="25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56" t="s">
        <v>145</v>
      </c>
      <c r="AU520" s="256" t="s">
        <v>82</v>
      </c>
      <c r="AV520" s="15" t="s">
        <v>157</v>
      </c>
      <c r="AW520" s="15" t="s">
        <v>33</v>
      </c>
      <c r="AX520" s="15" t="s">
        <v>72</v>
      </c>
      <c r="AY520" s="256" t="s">
        <v>133</v>
      </c>
    </row>
    <row r="521" s="13" customFormat="1">
      <c r="A521" s="13"/>
      <c r="B521" s="223"/>
      <c r="C521" s="224"/>
      <c r="D521" s="225" t="s">
        <v>145</v>
      </c>
      <c r="E521" s="226" t="s">
        <v>19</v>
      </c>
      <c r="F521" s="227" t="s">
        <v>207</v>
      </c>
      <c r="G521" s="224"/>
      <c r="H521" s="228">
        <v>25.469999999999999</v>
      </c>
      <c r="I521" s="229"/>
      <c r="J521" s="224"/>
      <c r="K521" s="224"/>
      <c r="L521" s="230"/>
      <c r="M521" s="231"/>
      <c r="N521" s="232"/>
      <c r="O521" s="232"/>
      <c r="P521" s="232"/>
      <c r="Q521" s="232"/>
      <c r="R521" s="232"/>
      <c r="S521" s="232"/>
      <c r="T521" s="23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4" t="s">
        <v>145</v>
      </c>
      <c r="AU521" s="234" t="s">
        <v>82</v>
      </c>
      <c r="AV521" s="13" t="s">
        <v>82</v>
      </c>
      <c r="AW521" s="13" t="s">
        <v>33</v>
      </c>
      <c r="AX521" s="13" t="s">
        <v>72</v>
      </c>
      <c r="AY521" s="234" t="s">
        <v>133</v>
      </c>
    </row>
    <row r="522" s="13" customFormat="1">
      <c r="A522" s="13"/>
      <c r="B522" s="223"/>
      <c r="C522" s="224"/>
      <c r="D522" s="225" t="s">
        <v>145</v>
      </c>
      <c r="E522" s="226" t="s">
        <v>19</v>
      </c>
      <c r="F522" s="227" t="s">
        <v>208</v>
      </c>
      <c r="G522" s="224"/>
      <c r="H522" s="228">
        <v>19.120000000000001</v>
      </c>
      <c r="I522" s="229"/>
      <c r="J522" s="224"/>
      <c r="K522" s="224"/>
      <c r="L522" s="230"/>
      <c r="M522" s="231"/>
      <c r="N522" s="232"/>
      <c r="O522" s="232"/>
      <c r="P522" s="232"/>
      <c r="Q522" s="232"/>
      <c r="R522" s="232"/>
      <c r="S522" s="232"/>
      <c r="T522" s="23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4" t="s">
        <v>145</v>
      </c>
      <c r="AU522" s="234" t="s">
        <v>82</v>
      </c>
      <c r="AV522" s="13" t="s">
        <v>82</v>
      </c>
      <c r="AW522" s="13" t="s">
        <v>33</v>
      </c>
      <c r="AX522" s="13" t="s">
        <v>72</v>
      </c>
      <c r="AY522" s="234" t="s">
        <v>133</v>
      </c>
    </row>
    <row r="523" s="13" customFormat="1">
      <c r="A523" s="13"/>
      <c r="B523" s="223"/>
      <c r="C523" s="224"/>
      <c r="D523" s="225" t="s">
        <v>145</v>
      </c>
      <c r="E523" s="226" t="s">
        <v>19</v>
      </c>
      <c r="F523" s="227" t="s">
        <v>209</v>
      </c>
      <c r="G523" s="224"/>
      <c r="H523" s="228">
        <v>15.92</v>
      </c>
      <c r="I523" s="229"/>
      <c r="J523" s="224"/>
      <c r="K523" s="224"/>
      <c r="L523" s="230"/>
      <c r="M523" s="231"/>
      <c r="N523" s="232"/>
      <c r="O523" s="232"/>
      <c r="P523" s="232"/>
      <c r="Q523" s="232"/>
      <c r="R523" s="232"/>
      <c r="S523" s="232"/>
      <c r="T523" s="23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4" t="s">
        <v>145</v>
      </c>
      <c r="AU523" s="234" t="s">
        <v>82</v>
      </c>
      <c r="AV523" s="13" t="s">
        <v>82</v>
      </c>
      <c r="AW523" s="13" t="s">
        <v>33</v>
      </c>
      <c r="AX523" s="13" t="s">
        <v>72</v>
      </c>
      <c r="AY523" s="234" t="s">
        <v>133</v>
      </c>
    </row>
    <row r="524" s="13" customFormat="1">
      <c r="A524" s="13"/>
      <c r="B524" s="223"/>
      <c r="C524" s="224"/>
      <c r="D524" s="225" t="s">
        <v>145</v>
      </c>
      <c r="E524" s="226" t="s">
        <v>19</v>
      </c>
      <c r="F524" s="227" t="s">
        <v>210</v>
      </c>
      <c r="G524" s="224"/>
      <c r="H524" s="228">
        <v>19.5</v>
      </c>
      <c r="I524" s="229"/>
      <c r="J524" s="224"/>
      <c r="K524" s="224"/>
      <c r="L524" s="230"/>
      <c r="M524" s="231"/>
      <c r="N524" s="232"/>
      <c r="O524" s="232"/>
      <c r="P524" s="232"/>
      <c r="Q524" s="232"/>
      <c r="R524" s="232"/>
      <c r="S524" s="232"/>
      <c r="T524" s="23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4" t="s">
        <v>145</v>
      </c>
      <c r="AU524" s="234" t="s">
        <v>82</v>
      </c>
      <c r="AV524" s="13" t="s">
        <v>82</v>
      </c>
      <c r="AW524" s="13" t="s">
        <v>33</v>
      </c>
      <c r="AX524" s="13" t="s">
        <v>72</v>
      </c>
      <c r="AY524" s="234" t="s">
        <v>133</v>
      </c>
    </row>
    <row r="525" s="15" customFormat="1">
      <c r="A525" s="15"/>
      <c r="B525" s="246"/>
      <c r="C525" s="247"/>
      <c r="D525" s="225" t="s">
        <v>145</v>
      </c>
      <c r="E525" s="248" t="s">
        <v>19</v>
      </c>
      <c r="F525" s="249" t="s">
        <v>211</v>
      </c>
      <c r="G525" s="247"/>
      <c r="H525" s="250">
        <v>80.010000000000005</v>
      </c>
      <c r="I525" s="251"/>
      <c r="J525" s="247"/>
      <c r="K525" s="247"/>
      <c r="L525" s="252"/>
      <c r="M525" s="253"/>
      <c r="N525" s="254"/>
      <c r="O525" s="254"/>
      <c r="P525" s="254"/>
      <c r="Q525" s="254"/>
      <c r="R525" s="254"/>
      <c r="S525" s="254"/>
      <c r="T525" s="25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56" t="s">
        <v>145</v>
      </c>
      <c r="AU525" s="256" t="s">
        <v>82</v>
      </c>
      <c r="AV525" s="15" t="s">
        <v>157</v>
      </c>
      <c r="AW525" s="15" t="s">
        <v>33</v>
      </c>
      <c r="AX525" s="15" t="s">
        <v>72</v>
      </c>
      <c r="AY525" s="256" t="s">
        <v>133</v>
      </c>
    </row>
    <row r="526" s="14" customFormat="1">
      <c r="A526" s="14"/>
      <c r="B526" s="235"/>
      <c r="C526" s="236"/>
      <c r="D526" s="225" t="s">
        <v>145</v>
      </c>
      <c r="E526" s="237" t="s">
        <v>19</v>
      </c>
      <c r="F526" s="238" t="s">
        <v>150</v>
      </c>
      <c r="G526" s="236"/>
      <c r="H526" s="239">
        <v>220</v>
      </c>
      <c r="I526" s="240"/>
      <c r="J526" s="236"/>
      <c r="K526" s="236"/>
      <c r="L526" s="241"/>
      <c r="M526" s="242"/>
      <c r="N526" s="243"/>
      <c r="O526" s="243"/>
      <c r="P526" s="243"/>
      <c r="Q526" s="243"/>
      <c r="R526" s="243"/>
      <c r="S526" s="243"/>
      <c r="T526" s="24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5" t="s">
        <v>145</v>
      </c>
      <c r="AU526" s="245" t="s">
        <v>82</v>
      </c>
      <c r="AV526" s="14" t="s">
        <v>141</v>
      </c>
      <c r="AW526" s="14" t="s">
        <v>33</v>
      </c>
      <c r="AX526" s="14" t="s">
        <v>80</v>
      </c>
      <c r="AY526" s="245" t="s">
        <v>133</v>
      </c>
    </row>
    <row r="527" s="2" customFormat="1" ht="16.5" customHeight="1">
      <c r="A527" s="39"/>
      <c r="B527" s="40"/>
      <c r="C527" s="205" t="s">
        <v>678</v>
      </c>
      <c r="D527" s="205" t="s">
        <v>136</v>
      </c>
      <c r="E527" s="206" t="s">
        <v>679</v>
      </c>
      <c r="F527" s="207" t="s">
        <v>680</v>
      </c>
      <c r="G527" s="208" t="s">
        <v>139</v>
      </c>
      <c r="H527" s="209">
        <v>222.191</v>
      </c>
      <c r="I527" s="210"/>
      <c r="J527" s="211">
        <f>ROUND(I527*H527,2)</f>
        <v>0</v>
      </c>
      <c r="K527" s="207" t="s">
        <v>140</v>
      </c>
      <c r="L527" s="45"/>
      <c r="M527" s="212" t="s">
        <v>19</v>
      </c>
      <c r="N527" s="213" t="s">
        <v>43</v>
      </c>
      <c r="O527" s="85"/>
      <c r="P527" s="214">
        <f>O527*H527</f>
        <v>0</v>
      </c>
      <c r="Q527" s="214">
        <v>0</v>
      </c>
      <c r="R527" s="214">
        <f>Q527*H527</f>
        <v>0</v>
      </c>
      <c r="S527" s="214">
        <v>0.00012999999999999999</v>
      </c>
      <c r="T527" s="215">
        <f>S527*H527</f>
        <v>0.028884829999999997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16" t="s">
        <v>153</v>
      </c>
      <c r="AT527" s="216" t="s">
        <v>136</v>
      </c>
      <c r="AU527" s="216" t="s">
        <v>82</v>
      </c>
      <c r="AY527" s="18" t="s">
        <v>133</v>
      </c>
      <c r="BE527" s="217">
        <f>IF(N527="základní",J527,0)</f>
        <v>0</v>
      </c>
      <c r="BF527" s="217">
        <f>IF(N527="snížená",J527,0)</f>
        <v>0</v>
      </c>
      <c r="BG527" s="217">
        <f>IF(N527="zákl. přenesená",J527,0)</f>
        <v>0</v>
      </c>
      <c r="BH527" s="217">
        <f>IF(N527="sníž. přenesená",J527,0)</f>
        <v>0</v>
      </c>
      <c r="BI527" s="217">
        <f>IF(N527="nulová",J527,0)</f>
        <v>0</v>
      </c>
      <c r="BJ527" s="18" t="s">
        <v>80</v>
      </c>
      <c r="BK527" s="217">
        <f>ROUND(I527*H527,2)</f>
        <v>0</v>
      </c>
      <c r="BL527" s="18" t="s">
        <v>153</v>
      </c>
      <c r="BM527" s="216" t="s">
        <v>681</v>
      </c>
    </row>
    <row r="528" s="2" customFormat="1">
      <c r="A528" s="39"/>
      <c r="B528" s="40"/>
      <c r="C528" s="41"/>
      <c r="D528" s="218" t="s">
        <v>143</v>
      </c>
      <c r="E528" s="41"/>
      <c r="F528" s="219" t="s">
        <v>682</v>
      </c>
      <c r="G528" s="41"/>
      <c r="H528" s="41"/>
      <c r="I528" s="220"/>
      <c r="J528" s="41"/>
      <c r="K528" s="41"/>
      <c r="L528" s="45"/>
      <c r="M528" s="221"/>
      <c r="N528" s="222"/>
      <c r="O528" s="85"/>
      <c r="P528" s="85"/>
      <c r="Q528" s="85"/>
      <c r="R528" s="85"/>
      <c r="S528" s="85"/>
      <c r="T528" s="86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143</v>
      </c>
      <c r="AU528" s="18" t="s">
        <v>82</v>
      </c>
    </row>
    <row r="529" s="13" customFormat="1">
      <c r="A529" s="13"/>
      <c r="B529" s="223"/>
      <c r="C529" s="224"/>
      <c r="D529" s="225" t="s">
        <v>145</v>
      </c>
      <c r="E529" s="226" t="s">
        <v>19</v>
      </c>
      <c r="F529" s="227" t="s">
        <v>198</v>
      </c>
      <c r="G529" s="224"/>
      <c r="H529" s="228">
        <v>195.55000000000001</v>
      </c>
      <c r="I529" s="229"/>
      <c r="J529" s="224"/>
      <c r="K529" s="224"/>
      <c r="L529" s="230"/>
      <c r="M529" s="231"/>
      <c r="N529" s="232"/>
      <c r="O529" s="232"/>
      <c r="P529" s="232"/>
      <c r="Q529" s="232"/>
      <c r="R529" s="232"/>
      <c r="S529" s="232"/>
      <c r="T529" s="23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4" t="s">
        <v>145</v>
      </c>
      <c r="AU529" s="234" t="s">
        <v>82</v>
      </c>
      <c r="AV529" s="13" t="s">
        <v>82</v>
      </c>
      <c r="AW529" s="13" t="s">
        <v>33</v>
      </c>
      <c r="AX529" s="13" t="s">
        <v>72</v>
      </c>
      <c r="AY529" s="234" t="s">
        <v>133</v>
      </c>
    </row>
    <row r="530" s="13" customFormat="1">
      <c r="A530" s="13"/>
      <c r="B530" s="223"/>
      <c r="C530" s="224"/>
      <c r="D530" s="225" t="s">
        <v>145</v>
      </c>
      <c r="E530" s="226" t="s">
        <v>19</v>
      </c>
      <c r="F530" s="227" t="s">
        <v>199</v>
      </c>
      <c r="G530" s="224"/>
      <c r="H530" s="228">
        <v>15.34</v>
      </c>
      <c r="I530" s="229"/>
      <c r="J530" s="224"/>
      <c r="K530" s="224"/>
      <c r="L530" s="230"/>
      <c r="M530" s="231"/>
      <c r="N530" s="232"/>
      <c r="O530" s="232"/>
      <c r="P530" s="232"/>
      <c r="Q530" s="232"/>
      <c r="R530" s="232"/>
      <c r="S530" s="232"/>
      <c r="T530" s="23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4" t="s">
        <v>145</v>
      </c>
      <c r="AU530" s="234" t="s">
        <v>82</v>
      </c>
      <c r="AV530" s="13" t="s">
        <v>82</v>
      </c>
      <c r="AW530" s="13" t="s">
        <v>33</v>
      </c>
      <c r="AX530" s="13" t="s">
        <v>72</v>
      </c>
      <c r="AY530" s="234" t="s">
        <v>133</v>
      </c>
    </row>
    <row r="531" s="13" customFormat="1">
      <c r="A531" s="13"/>
      <c r="B531" s="223"/>
      <c r="C531" s="224"/>
      <c r="D531" s="225" t="s">
        <v>145</v>
      </c>
      <c r="E531" s="226" t="s">
        <v>19</v>
      </c>
      <c r="F531" s="227" t="s">
        <v>200</v>
      </c>
      <c r="G531" s="224"/>
      <c r="H531" s="228">
        <v>0.71999999999999997</v>
      </c>
      <c r="I531" s="229"/>
      <c r="J531" s="224"/>
      <c r="K531" s="224"/>
      <c r="L531" s="230"/>
      <c r="M531" s="231"/>
      <c r="N531" s="232"/>
      <c r="O531" s="232"/>
      <c r="P531" s="232"/>
      <c r="Q531" s="232"/>
      <c r="R531" s="232"/>
      <c r="S531" s="232"/>
      <c r="T531" s="23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4" t="s">
        <v>145</v>
      </c>
      <c r="AU531" s="234" t="s">
        <v>82</v>
      </c>
      <c r="AV531" s="13" t="s">
        <v>82</v>
      </c>
      <c r="AW531" s="13" t="s">
        <v>33</v>
      </c>
      <c r="AX531" s="13" t="s">
        <v>72</v>
      </c>
      <c r="AY531" s="234" t="s">
        <v>133</v>
      </c>
    </row>
    <row r="532" s="14" customFormat="1">
      <c r="A532" s="14"/>
      <c r="B532" s="235"/>
      <c r="C532" s="236"/>
      <c r="D532" s="225" t="s">
        <v>145</v>
      </c>
      <c r="E532" s="237" t="s">
        <v>19</v>
      </c>
      <c r="F532" s="238" t="s">
        <v>150</v>
      </c>
      <c r="G532" s="236"/>
      <c r="H532" s="239">
        <v>211.61000000000001</v>
      </c>
      <c r="I532" s="240"/>
      <c r="J532" s="236"/>
      <c r="K532" s="236"/>
      <c r="L532" s="241"/>
      <c r="M532" s="242"/>
      <c r="N532" s="243"/>
      <c r="O532" s="243"/>
      <c r="P532" s="243"/>
      <c r="Q532" s="243"/>
      <c r="R532" s="243"/>
      <c r="S532" s="243"/>
      <c r="T532" s="24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5" t="s">
        <v>145</v>
      </c>
      <c r="AU532" s="245" t="s">
        <v>82</v>
      </c>
      <c r="AV532" s="14" t="s">
        <v>141</v>
      </c>
      <c r="AW532" s="14" t="s">
        <v>33</v>
      </c>
      <c r="AX532" s="14" t="s">
        <v>80</v>
      </c>
      <c r="AY532" s="245" t="s">
        <v>133</v>
      </c>
    </row>
    <row r="533" s="13" customFormat="1">
      <c r="A533" s="13"/>
      <c r="B533" s="223"/>
      <c r="C533" s="224"/>
      <c r="D533" s="225" t="s">
        <v>145</v>
      </c>
      <c r="E533" s="224"/>
      <c r="F533" s="227" t="s">
        <v>251</v>
      </c>
      <c r="G533" s="224"/>
      <c r="H533" s="228">
        <v>222.191</v>
      </c>
      <c r="I533" s="229"/>
      <c r="J533" s="224"/>
      <c r="K533" s="224"/>
      <c r="L533" s="230"/>
      <c r="M533" s="231"/>
      <c r="N533" s="232"/>
      <c r="O533" s="232"/>
      <c r="P533" s="232"/>
      <c r="Q533" s="232"/>
      <c r="R533" s="232"/>
      <c r="S533" s="232"/>
      <c r="T533" s="23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4" t="s">
        <v>145</v>
      </c>
      <c r="AU533" s="234" t="s">
        <v>82</v>
      </c>
      <c r="AV533" s="13" t="s">
        <v>82</v>
      </c>
      <c r="AW533" s="13" t="s">
        <v>4</v>
      </c>
      <c r="AX533" s="13" t="s">
        <v>80</v>
      </c>
      <c r="AY533" s="234" t="s">
        <v>133</v>
      </c>
    </row>
    <row r="534" s="2" customFormat="1" ht="16.5" customHeight="1">
      <c r="A534" s="39"/>
      <c r="B534" s="40"/>
      <c r="C534" s="205" t="s">
        <v>683</v>
      </c>
      <c r="D534" s="205" t="s">
        <v>136</v>
      </c>
      <c r="E534" s="206" t="s">
        <v>684</v>
      </c>
      <c r="F534" s="207" t="s">
        <v>685</v>
      </c>
      <c r="G534" s="208" t="s">
        <v>139</v>
      </c>
      <c r="H534" s="209">
        <v>218.946</v>
      </c>
      <c r="I534" s="210"/>
      <c r="J534" s="211">
        <f>ROUND(I534*H534,2)</f>
        <v>0</v>
      </c>
      <c r="K534" s="207" t="s">
        <v>140</v>
      </c>
      <c r="L534" s="45"/>
      <c r="M534" s="212" t="s">
        <v>19</v>
      </c>
      <c r="N534" s="213" t="s">
        <v>43</v>
      </c>
      <c r="O534" s="85"/>
      <c r="P534" s="214">
        <f>O534*H534</f>
        <v>0</v>
      </c>
      <c r="Q534" s="214">
        <v>0</v>
      </c>
      <c r="R534" s="214">
        <f>Q534*H534</f>
        <v>0</v>
      </c>
      <c r="S534" s="214">
        <v>0.00012999999999999999</v>
      </c>
      <c r="T534" s="215">
        <f>S534*H534</f>
        <v>0.028462979999999999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16" t="s">
        <v>153</v>
      </c>
      <c r="AT534" s="216" t="s">
        <v>136</v>
      </c>
      <c r="AU534" s="216" t="s">
        <v>82</v>
      </c>
      <c r="AY534" s="18" t="s">
        <v>133</v>
      </c>
      <c r="BE534" s="217">
        <f>IF(N534="základní",J534,0)</f>
        <v>0</v>
      </c>
      <c r="BF534" s="217">
        <f>IF(N534="snížená",J534,0)</f>
        <v>0</v>
      </c>
      <c r="BG534" s="217">
        <f>IF(N534="zákl. přenesená",J534,0)</f>
        <v>0</v>
      </c>
      <c r="BH534" s="217">
        <f>IF(N534="sníž. přenesená",J534,0)</f>
        <v>0</v>
      </c>
      <c r="BI534" s="217">
        <f>IF(N534="nulová",J534,0)</f>
        <v>0</v>
      </c>
      <c r="BJ534" s="18" t="s">
        <v>80</v>
      </c>
      <c r="BK534" s="217">
        <f>ROUND(I534*H534,2)</f>
        <v>0</v>
      </c>
      <c r="BL534" s="18" t="s">
        <v>153</v>
      </c>
      <c r="BM534" s="216" t="s">
        <v>686</v>
      </c>
    </row>
    <row r="535" s="2" customFormat="1">
      <c r="A535" s="39"/>
      <c r="B535" s="40"/>
      <c r="C535" s="41"/>
      <c r="D535" s="218" t="s">
        <v>143</v>
      </c>
      <c r="E535" s="41"/>
      <c r="F535" s="219" t="s">
        <v>687</v>
      </c>
      <c r="G535" s="41"/>
      <c r="H535" s="41"/>
      <c r="I535" s="220"/>
      <c r="J535" s="41"/>
      <c r="K535" s="41"/>
      <c r="L535" s="45"/>
      <c r="M535" s="221"/>
      <c r="N535" s="222"/>
      <c r="O535" s="85"/>
      <c r="P535" s="85"/>
      <c r="Q535" s="85"/>
      <c r="R535" s="85"/>
      <c r="S535" s="85"/>
      <c r="T535" s="86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T535" s="18" t="s">
        <v>143</v>
      </c>
      <c r="AU535" s="18" t="s">
        <v>82</v>
      </c>
    </row>
    <row r="536" s="13" customFormat="1">
      <c r="A536" s="13"/>
      <c r="B536" s="223"/>
      <c r="C536" s="224"/>
      <c r="D536" s="225" t="s">
        <v>145</v>
      </c>
      <c r="E536" s="226" t="s">
        <v>19</v>
      </c>
      <c r="F536" s="227" t="s">
        <v>202</v>
      </c>
      <c r="G536" s="224"/>
      <c r="H536" s="228">
        <v>30.100000000000001</v>
      </c>
      <c r="I536" s="229"/>
      <c r="J536" s="224"/>
      <c r="K536" s="224"/>
      <c r="L536" s="230"/>
      <c r="M536" s="231"/>
      <c r="N536" s="232"/>
      <c r="O536" s="232"/>
      <c r="P536" s="232"/>
      <c r="Q536" s="232"/>
      <c r="R536" s="232"/>
      <c r="S536" s="232"/>
      <c r="T536" s="23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4" t="s">
        <v>145</v>
      </c>
      <c r="AU536" s="234" t="s">
        <v>82</v>
      </c>
      <c r="AV536" s="13" t="s">
        <v>82</v>
      </c>
      <c r="AW536" s="13" t="s">
        <v>33</v>
      </c>
      <c r="AX536" s="13" t="s">
        <v>72</v>
      </c>
      <c r="AY536" s="234" t="s">
        <v>133</v>
      </c>
    </row>
    <row r="537" s="13" customFormat="1">
      <c r="A537" s="13"/>
      <c r="B537" s="223"/>
      <c r="C537" s="224"/>
      <c r="D537" s="225" t="s">
        <v>145</v>
      </c>
      <c r="E537" s="226" t="s">
        <v>19</v>
      </c>
      <c r="F537" s="227" t="s">
        <v>203</v>
      </c>
      <c r="G537" s="224"/>
      <c r="H537" s="228">
        <v>33.060000000000002</v>
      </c>
      <c r="I537" s="229"/>
      <c r="J537" s="224"/>
      <c r="K537" s="224"/>
      <c r="L537" s="230"/>
      <c r="M537" s="231"/>
      <c r="N537" s="232"/>
      <c r="O537" s="232"/>
      <c r="P537" s="232"/>
      <c r="Q537" s="232"/>
      <c r="R537" s="232"/>
      <c r="S537" s="232"/>
      <c r="T537" s="23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4" t="s">
        <v>145</v>
      </c>
      <c r="AU537" s="234" t="s">
        <v>82</v>
      </c>
      <c r="AV537" s="13" t="s">
        <v>82</v>
      </c>
      <c r="AW537" s="13" t="s">
        <v>33</v>
      </c>
      <c r="AX537" s="13" t="s">
        <v>72</v>
      </c>
      <c r="AY537" s="234" t="s">
        <v>133</v>
      </c>
    </row>
    <row r="538" s="13" customFormat="1">
      <c r="A538" s="13"/>
      <c r="B538" s="223"/>
      <c r="C538" s="224"/>
      <c r="D538" s="225" t="s">
        <v>145</v>
      </c>
      <c r="E538" s="226" t="s">
        <v>19</v>
      </c>
      <c r="F538" s="227" t="s">
        <v>204</v>
      </c>
      <c r="G538" s="224"/>
      <c r="H538" s="228">
        <v>42.450000000000003</v>
      </c>
      <c r="I538" s="229"/>
      <c r="J538" s="224"/>
      <c r="K538" s="224"/>
      <c r="L538" s="230"/>
      <c r="M538" s="231"/>
      <c r="N538" s="232"/>
      <c r="O538" s="232"/>
      <c r="P538" s="232"/>
      <c r="Q538" s="232"/>
      <c r="R538" s="232"/>
      <c r="S538" s="232"/>
      <c r="T538" s="23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4" t="s">
        <v>145</v>
      </c>
      <c r="AU538" s="234" t="s">
        <v>82</v>
      </c>
      <c r="AV538" s="13" t="s">
        <v>82</v>
      </c>
      <c r="AW538" s="13" t="s">
        <v>33</v>
      </c>
      <c r="AX538" s="13" t="s">
        <v>72</v>
      </c>
      <c r="AY538" s="234" t="s">
        <v>133</v>
      </c>
    </row>
    <row r="539" s="13" customFormat="1">
      <c r="A539" s="13"/>
      <c r="B539" s="223"/>
      <c r="C539" s="224"/>
      <c r="D539" s="225" t="s">
        <v>145</v>
      </c>
      <c r="E539" s="226" t="s">
        <v>19</v>
      </c>
      <c r="F539" s="227" t="s">
        <v>205</v>
      </c>
      <c r="G539" s="224"/>
      <c r="H539" s="228">
        <v>22.899999999999999</v>
      </c>
      <c r="I539" s="229"/>
      <c r="J539" s="224"/>
      <c r="K539" s="224"/>
      <c r="L539" s="230"/>
      <c r="M539" s="231"/>
      <c r="N539" s="232"/>
      <c r="O539" s="232"/>
      <c r="P539" s="232"/>
      <c r="Q539" s="232"/>
      <c r="R539" s="232"/>
      <c r="S539" s="232"/>
      <c r="T539" s="23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4" t="s">
        <v>145</v>
      </c>
      <c r="AU539" s="234" t="s">
        <v>82</v>
      </c>
      <c r="AV539" s="13" t="s">
        <v>82</v>
      </c>
      <c r="AW539" s="13" t="s">
        <v>33</v>
      </c>
      <c r="AX539" s="13" t="s">
        <v>72</v>
      </c>
      <c r="AY539" s="234" t="s">
        <v>133</v>
      </c>
    </row>
    <row r="540" s="15" customFormat="1">
      <c r="A540" s="15"/>
      <c r="B540" s="246"/>
      <c r="C540" s="247"/>
      <c r="D540" s="225" t="s">
        <v>145</v>
      </c>
      <c r="E540" s="248" t="s">
        <v>19</v>
      </c>
      <c r="F540" s="249" t="s">
        <v>206</v>
      </c>
      <c r="G540" s="247"/>
      <c r="H540" s="250">
        <v>128.51000000000002</v>
      </c>
      <c r="I540" s="251"/>
      <c r="J540" s="247"/>
      <c r="K540" s="247"/>
      <c r="L540" s="252"/>
      <c r="M540" s="253"/>
      <c r="N540" s="254"/>
      <c r="O540" s="254"/>
      <c r="P540" s="254"/>
      <c r="Q540" s="254"/>
      <c r="R540" s="254"/>
      <c r="S540" s="254"/>
      <c r="T540" s="25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56" t="s">
        <v>145</v>
      </c>
      <c r="AU540" s="256" t="s">
        <v>82</v>
      </c>
      <c r="AV540" s="15" t="s">
        <v>157</v>
      </c>
      <c r="AW540" s="15" t="s">
        <v>33</v>
      </c>
      <c r="AX540" s="15" t="s">
        <v>72</v>
      </c>
      <c r="AY540" s="256" t="s">
        <v>133</v>
      </c>
    </row>
    <row r="541" s="13" customFormat="1">
      <c r="A541" s="13"/>
      <c r="B541" s="223"/>
      <c r="C541" s="224"/>
      <c r="D541" s="225" t="s">
        <v>145</v>
      </c>
      <c r="E541" s="226" t="s">
        <v>19</v>
      </c>
      <c r="F541" s="227" t="s">
        <v>207</v>
      </c>
      <c r="G541" s="224"/>
      <c r="H541" s="228">
        <v>25.469999999999999</v>
      </c>
      <c r="I541" s="229"/>
      <c r="J541" s="224"/>
      <c r="K541" s="224"/>
      <c r="L541" s="230"/>
      <c r="M541" s="231"/>
      <c r="N541" s="232"/>
      <c r="O541" s="232"/>
      <c r="P541" s="232"/>
      <c r="Q541" s="232"/>
      <c r="R541" s="232"/>
      <c r="S541" s="232"/>
      <c r="T541" s="23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4" t="s">
        <v>145</v>
      </c>
      <c r="AU541" s="234" t="s">
        <v>82</v>
      </c>
      <c r="AV541" s="13" t="s">
        <v>82</v>
      </c>
      <c r="AW541" s="13" t="s">
        <v>33</v>
      </c>
      <c r="AX541" s="13" t="s">
        <v>72</v>
      </c>
      <c r="AY541" s="234" t="s">
        <v>133</v>
      </c>
    </row>
    <row r="542" s="13" customFormat="1">
      <c r="A542" s="13"/>
      <c r="B542" s="223"/>
      <c r="C542" s="224"/>
      <c r="D542" s="225" t="s">
        <v>145</v>
      </c>
      <c r="E542" s="226" t="s">
        <v>19</v>
      </c>
      <c r="F542" s="227" t="s">
        <v>208</v>
      </c>
      <c r="G542" s="224"/>
      <c r="H542" s="228">
        <v>19.120000000000001</v>
      </c>
      <c r="I542" s="229"/>
      <c r="J542" s="224"/>
      <c r="K542" s="224"/>
      <c r="L542" s="230"/>
      <c r="M542" s="231"/>
      <c r="N542" s="232"/>
      <c r="O542" s="232"/>
      <c r="P542" s="232"/>
      <c r="Q542" s="232"/>
      <c r="R542" s="232"/>
      <c r="S542" s="232"/>
      <c r="T542" s="23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4" t="s">
        <v>145</v>
      </c>
      <c r="AU542" s="234" t="s">
        <v>82</v>
      </c>
      <c r="AV542" s="13" t="s">
        <v>82</v>
      </c>
      <c r="AW542" s="13" t="s">
        <v>33</v>
      </c>
      <c r="AX542" s="13" t="s">
        <v>72</v>
      </c>
      <c r="AY542" s="234" t="s">
        <v>133</v>
      </c>
    </row>
    <row r="543" s="13" customFormat="1">
      <c r="A543" s="13"/>
      <c r="B543" s="223"/>
      <c r="C543" s="224"/>
      <c r="D543" s="225" t="s">
        <v>145</v>
      </c>
      <c r="E543" s="226" t="s">
        <v>19</v>
      </c>
      <c r="F543" s="227" t="s">
        <v>209</v>
      </c>
      <c r="G543" s="224"/>
      <c r="H543" s="228">
        <v>15.92</v>
      </c>
      <c r="I543" s="229"/>
      <c r="J543" s="224"/>
      <c r="K543" s="224"/>
      <c r="L543" s="230"/>
      <c r="M543" s="231"/>
      <c r="N543" s="232"/>
      <c r="O543" s="232"/>
      <c r="P543" s="232"/>
      <c r="Q543" s="232"/>
      <c r="R543" s="232"/>
      <c r="S543" s="232"/>
      <c r="T543" s="23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4" t="s">
        <v>145</v>
      </c>
      <c r="AU543" s="234" t="s">
        <v>82</v>
      </c>
      <c r="AV543" s="13" t="s">
        <v>82</v>
      </c>
      <c r="AW543" s="13" t="s">
        <v>33</v>
      </c>
      <c r="AX543" s="13" t="s">
        <v>72</v>
      </c>
      <c r="AY543" s="234" t="s">
        <v>133</v>
      </c>
    </row>
    <row r="544" s="13" customFormat="1">
      <c r="A544" s="13"/>
      <c r="B544" s="223"/>
      <c r="C544" s="224"/>
      <c r="D544" s="225" t="s">
        <v>145</v>
      </c>
      <c r="E544" s="226" t="s">
        <v>19</v>
      </c>
      <c r="F544" s="227" t="s">
        <v>210</v>
      </c>
      <c r="G544" s="224"/>
      <c r="H544" s="228">
        <v>19.5</v>
      </c>
      <c r="I544" s="229"/>
      <c r="J544" s="224"/>
      <c r="K544" s="224"/>
      <c r="L544" s="230"/>
      <c r="M544" s="231"/>
      <c r="N544" s="232"/>
      <c r="O544" s="232"/>
      <c r="P544" s="232"/>
      <c r="Q544" s="232"/>
      <c r="R544" s="232"/>
      <c r="S544" s="232"/>
      <c r="T544" s="23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4" t="s">
        <v>145</v>
      </c>
      <c r="AU544" s="234" t="s">
        <v>82</v>
      </c>
      <c r="AV544" s="13" t="s">
        <v>82</v>
      </c>
      <c r="AW544" s="13" t="s">
        <v>33</v>
      </c>
      <c r="AX544" s="13" t="s">
        <v>72</v>
      </c>
      <c r="AY544" s="234" t="s">
        <v>133</v>
      </c>
    </row>
    <row r="545" s="15" customFormat="1">
      <c r="A545" s="15"/>
      <c r="B545" s="246"/>
      <c r="C545" s="247"/>
      <c r="D545" s="225" t="s">
        <v>145</v>
      </c>
      <c r="E545" s="248" t="s">
        <v>19</v>
      </c>
      <c r="F545" s="249" t="s">
        <v>211</v>
      </c>
      <c r="G545" s="247"/>
      <c r="H545" s="250">
        <v>80.010000000000005</v>
      </c>
      <c r="I545" s="251"/>
      <c r="J545" s="247"/>
      <c r="K545" s="247"/>
      <c r="L545" s="252"/>
      <c r="M545" s="253"/>
      <c r="N545" s="254"/>
      <c r="O545" s="254"/>
      <c r="P545" s="254"/>
      <c r="Q545" s="254"/>
      <c r="R545" s="254"/>
      <c r="S545" s="254"/>
      <c r="T545" s="25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56" t="s">
        <v>145</v>
      </c>
      <c r="AU545" s="256" t="s">
        <v>82</v>
      </c>
      <c r="AV545" s="15" t="s">
        <v>157</v>
      </c>
      <c r="AW545" s="15" t="s">
        <v>33</v>
      </c>
      <c r="AX545" s="15" t="s">
        <v>72</v>
      </c>
      <c r="AY545" s="256" t="s">
        <v>133</v>
      </c>
    </row>
    <row r="546" s="14" customFormat="1">
      <c r="A546" s="14"/>
      <c r="B546" s="235"/>
      <c r="C546" s="236"/>
      <c r="D546" s="225" t="s">
        <v>145</v>
      </c>
      <c r="E546" s="237" t="s">
        <v>19</v>
      </c>
      <c r="F546" s="238" t="s">
        <v>150</v>
      </c>
      <c r="G546" s="236"/>
      <c r="H546" s="239">
        <v>208.52000000000001</v>
      </c>
      <c r="I546" s="240"/>
      <c r="J546" s="236"/>
      <c r="K546" s="236"/>
      <c r="L546" s="241"/>
      <c r="M546" s="242"/>
      <c r="N546" s="243"/>
      <c r="O546" s="243"/>
      <c r="P546" s="243"/>
      <c r="Q546" s="243"/>
      <c r="R546" s="243"/>
      <c r="S546" s="243"/>
      <c r="T546" s="24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5" t="s">
        <v>145</v>
      </c>
      <c r="AU546" s="245" t="s">
        <v>82</v>
      </c>
      <c r="AV546" s="14" t="s">
        <v>141</v>
      </c>
      <c r="AW546" s="14" t="s">
        <v>33</v>
      </c>
      <c r="AX546" s="14" t="s">
        <v>80</v>
      </c>
      <c r="AY546" s="245" t="s">
        <v>133</v>
      </c>
    </row>
    <row r="547" s="13" customFormat="1">
      <c r="A547" s="13"/>
      <c r="B547" s="223"/>
      <c r="C547" s="224"/>
      <c r="D547" s="225" t="s">
        <v>145</v>
      </c>
      <c r="E547" s="224"/>
      <c r="F547" s="227" t="s">
        <v>656</v>
      </c>
      <c r="G547" s="224"/>
      <c r="H547" s="228">
        <v>218.946</v>
      </c>
      <c r="I547" s="229"/>
      <c r="J547" s="224"/>
      <c r="K547" s="224"/>
      <c r="L547" s="230"/>
      <c r="M547" s="231"/>
      <c r="N547" s="232"/>
      <c r="O547" s="232"/>
      <c r="P547" s="232"/>
      <c r="Q547" s="232"/>
      <c r="R547" s="232"/>
      <c r="S547" s="232"/>
      <c r="T547" s="23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4" t="s">
        <v>145</v>
      </c>
      <c r="AU547" s="234" t="s">
        <v>82</v>
      </c>
      <c r="AV547" s="13" t="s">
        <v>82</v>
      </c>
      <c r="AW547" s="13" t="s">
        <v>4</v>
      </c>
      <c r="AX547" s="13" t="s">
        <v>80</v>
      </c>
      <c r="AY547" s="234" t="s">
        <v>133</v>
      </c>
    </row>
    <row r="548" s="12" customFormat="1" ht="25.92" customHeight="1">
      <c r="A548" s="12"/>
      <c r="B548" s="189"/>
      <c r="C548" s="190"/>
      <c r="D548" s="191" t="s">
        <v>71</v>
      </c>
      <c r="E548" s="192" t="s">
        <v>688</v>
      </c>
      <c r="F548" s="192" t="s">
        <v>689</v>
      </c>
      <c r="G548" s="190"/>
      <c r="H548" s="190"/>
      <c r="I548" s="193"/>
      <c r="J548" s="194">
        <f>BK548</f>
        <v>0</v>
      </c>
      <c r="K548" s="190"/>
      <c r="L548" s="195"/>
      <c r="M548" s="196"/>
      <c r="N548" s="197"/>
      <c r="O548" s="197"/>
      <c r="P548" s="198">
        <f>P549+P552+P555+P558+P561+P564</f>
        <v>0</v>
      </c>
      <c r="Q548" s="197"/>
      <c r="R548" s="198">
        <f>R549+R552+R555+R558+R561+R564</f>
        <v>0</v>
      </c>
      <c r="S548" s="197"/>
      <c r="T548" s="199">
        <f>T549+T552+T555+T558+T561+T564</f>
        <v>0</v>
      </c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R548" s="200" t="s">
        <v>166</v>
      </c>
      <c r="AT548" s="201" t="s">
        <v>71</v>
      </c>
      <c r="AU548" s="201" t="s">
        <v>72</v>
      </c>
      <c r="AY548" s="200" t="s">
        <v>133</v>
      </c>
      <c r="BK548" s="202">
        <f>BK549+BK552+BK555+BK558+BK561+BK564</f>
        <v>0</v>
      </c>
    </row>
    <row r="549" s="12" customFormat="1" ht="22.8" customHeight="1">
      <c r="A549" s="12"/>
      <c r="B549" s="189"/>
      <c r="C549" s="190"/>
      <c r="D549" s="191" t="s">
        <v>71</v>
      </c>
      <c r="E549" s="203" t="s">
        <v>690</v>
      </c>
      <c r="F549" s="203" t="s">
        <v>691</v>
      </c>
      <c r="G549" s="190"/>
      <c r="H549" s="190"/>
      <c r="I549" s="193"/>
      <c r="J549" s="204">
        <f>BK549</f>
        <v>0</v>
      </c>
      <c r="K549" s="190"/>
      <c r="L549" s="195"/>
      <c r="M549" s="196"/>
      <c r="N549" s="197"/>
      <c r="O549" s="197"/>
      <c r="P549" s="198">
        <f>SUM(P550:P551)</f>
        <v>0</v>
      </c>
      <c r="Q549" s="197"/>
      <c r="R549" s="198">
        <f>SUM(R550:R551)</f>
        <v>0</v>
      </c>
      <c r="S549" s="197"/>
      <c r="T549" s="199">
        <f>SUM(T550:T551)</f>
        <v>0</v>
      </c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R549" s="200" t="s">
        <v>166</v>
      </c>
      <c r="AT549" s="201" t="s">
        <v>71</v>
      </c>
      <c r="AU549" s="201" t="s">
        <v>80</v>
      </c>
      <c r="AY549" s="200" t="s">
        <v>133</v>
      </c>
      <c r="BK549" s="202">
        <f>SUM(BK550:BK551)</f>
        <v>0</v>
      </c>
    </row>
    <row r="550" s="2" customFormat="1" ht="16.5" customHeight="1">
      <c r="A550" s="39"/>
      <c r="B550" s="40"/>
      <c r="C550" s="205" t="s">
        <v>692</v>
      </c>
      <c r="D550" s="205" t="s">
        <v>136</v>
      </c>
      <c r="E550" s="206" t="s">
        <v>693</v>
      </c>
      <c r="F550" s="207" t="s">
        <v>694</v>
      </c>
      <c r="G550" s="208" t="s">
        <v>695</v>
      </c>
      <c r="H550" s="209">
        <v>1</v>
      </c>
      <c r="I550" s="210"/>
      <c r="J550" s="211">
        <f>ROUND(I550*H550,2)</f>
        <v>0</v>
      </c>
      <c r="K550" s="207" t="s">
        <v>140</v>
      </c>
      <c r="L550" s="45"/>
      <c r="M550" s="212" t="s">
        <v>19</v>
      </c>
      <c r="N550" s="213" t="s">
        <v>43</v>
      </c>
      <c r="O550" s="85"/>
      <c r="P550" s="214">
        <f>O550*H550</f>
        <v>0</v>
      </c>
      <c r="Q550" s="214">
        <v>0</v>
      </c>
      <c r="R550" s="214">
        <f>Q550*H550</f>
        <v>0</v>
      </c>
      <c r="S550" s="214">
        <v>0</v>
      </c>
      <c r="T550" s="215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16" t="s">
        <v>696</v>
      </c>
      <c r="AT550" s="216" t="s">
        <v>136</v>
      </c>
      <c r="AU550" s="216" t="s">
        <v>82</v>
      </c>
      <c r="AY550" s="18" t="s">
        <v>133</v>
      </c>
      <c r="BE550" s="217">
        <f>IF(N550="základní",J550,0)</f>
        <v>0</v>
      </c>
      <c r="BF550" s="217">
        <f>IF(N550="snížená",J550,0)</f>
        <v>0</v>
      </c>
      <c r="BG550" s="217">
        <f>IF(N550="zákl. přenesená",J550,0)</f>
        <v>0</v>
      </c>
      <c r="BH550" s="217">
        <f>IF(N550="sníž. přenesená",J550,0)</f>
        <v>0</v>
      </c>
      <c r="BI550" s="217">
        <f>IF(N550="nulová",J550,0)</f>
        <v>0</v>
      </c>
      <c r="BJ550" s="18" t="s">
        <v>80</v>
      </c>
      <c r="BK550" s="217">
        <f>ROUND(I550*H550,2)</f>
        <v>0</v>
      </c>
      <c r="BL550" s="18" t="s">
        <v>696</v>
      </c>
      <c r="BM550" s="216" t="s">
        <v>697</v>
      </c>
    </row>
    <row r="551" s="2" customFormat="1">
      <c r="A551" s="39"/>
      <c r="B551" s="40"/>
      <c r="C551" s="41"/>
      <c r="D551" s="218" t="s">
        <v>143</v>
      </c>
      <c r="E551" s="41"/>
      <c r="F551" s="219" t="s">
        <v>698</v>
      </c>
      <c r="G551" s="41"/>
      <c r="H551" s="41"/>
      <c r="I551" s="220"/>
      <c r="J551" s="41"/>
      <c r="K551" s="41"/>
      <c r="L551" s="45"/>
      <c r="M551" s="221"/>
      <c r="N551" s="222"/>
      <c r="O551" s="85"/>
      <c r="P551" s="85"/>
      <c r="Q551" s="85"/>
      <c r="R551" s="85"/>
      <c r="S551" s="85"/>
      <c r="T551" s="86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143</v>
      </c>
      <c r="AU551" s="18" t="s">
        <v>82</v>
      </c>
    </row>
    <row r="552" s="12" customFormat="1" ht="22.8" customHeight="1">
      <c r="A552" s="12"/>
      <c r="B552" s="189"/>
      <c r="C552" s="190"/>
      <c r="D552" s="191" t="s">
        <v>71</v>
      </c>
      <c r="E552" s="203" t="s">
        <v>699</v>
      </c>
      <c r="F552" s="203" t="s">
        <v>700</v>
      </c>
      <c r="G552" s="190"/>
      <c r="H552" s="190"/>
      <c r="I552" s="193"/>
      <c r="J552" s="204">
        <f>BK552</f>
        <v>0</v>
      </c>
      <c r="K552" s="190"/>
      <c r="L552" s="195"/>
      <c r="M552" s="196"/>
      <c r="N552" s="197"/>
      <c r="O552" s="197"/>
      <c r="P552" s="198">
        <f>SUM(P553:P554)</f>
        <v>0</v>
      </c>
      <c r="Q552" s="197"/>
      <c r="R552" s="198">
        <f>SUM(R553:R554)</f>
        <v>0</v>
      </c>
      <c r="S552" s="197"/>
      <c r="T552" s="199">
        <f>SUM(T553:T554)</f>
        <v>0</v>
      </c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R552" s="200" t="s">
        <v>166</v>
      </c>
      <c r="AT552" s="201" t="s">
        <v>71</v>
      </c>
      <c r="AU552" s="201" t="s">
        <v>80</v>
      </c>
      <c r="AY552" s="200" t="s">
        <v>133</v>
      </c>
      <c r="BK552" s="202">
        <f>SUM(BK553:BK554)</f>
        <v>0</v>
      </c>
    </row>
    <row r="553" s="2" customFormat="1" ht="16.5" customHeight="1">
      <c r="A553" s="39"/>
      <c r="B553" s="40"/>
      <c r="C553" s="205" t="s">
        <v>701</v>
      </c>
      <c r="D553" s="205" t="s">
        <v>136</v>
      </c>
      <c r="E553" s="206" t="s">
        <v>702</v>
      </c>
      <c r="F553" s="207" t="s">
        <v>700</v>
      </c>
      <c r="G553" s="208" t="s">
        <v>695</v>
      </c>
      <c r="H553" s="209">
        <v>1</v>
      </c>
      <c r="I553" s="210"/>
      <c r="J553" s="211">
        <f>ROUND(I553*H553,2)</f>
        <v>0</v>
      </c>
      <c r="K553" s="207" t="s">
        <v>140</v>
      </c>
      <c r="L553" s="45"/>
      <c r="M553" s="212" t="s">
        <v>19</v>
      </c>
      <c r="N553" s="213" t="s">
        <v>43</v>
      </c>
      <c r="O553" s="85"/>
      <c r="P553" s="214">
        <f>O553*H553</f>
        <v>0</v>
      </c>
      <c r="Q553" s="214">
        <v>0</v>
      </c>
      <c r="R553" s="214">
        <f>Q553*H553</f>
        <v>0</v>
      </c>
      <c r="S553" s="214">
        <v>0</v>
      </c>
      <c r="T553" s="215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16" t="s">
        <v>696</v>
      </c>
      <c r="AT553" s="216" t="s">
        <v>136</v>
      </c>
      <c r="AU553" s="216" t="s">
        <v>82</v>
      </c>
      <c r="AY553" s="18" t="s">
        <v>133</v>
      </c>
      <c r="BE553" s="217">
        <f>IF(N553="základní",J553,0)</f>
        <v>0</v>
      </c>
      <c r="BF553" s="217">
        <f>IF(N553="snížená",J553,0)</f>
        <v>0</v>
      </c>
      <c r="BG553" s="217">
        <f>IF(N553="zákl. přenesená",J553,0)</f>
        <v>0</v>
      </c>
      <c r="BH553" s="217">
        <f>IF(N553="sníž. přenesená",J553,0)</f>
        <v>0</v>
      </c>
      <c r="BI553" s="217">
        <f>IF(N553="nulová",J553,0)</f>
        <v>0</v>
      </c>
      <c r="BJ553" s="18" t="s">
        <v>80</v>
      </c>
      <c r="BK553" s="217">
        <f>ROUND(I553*H553,2)</f>
        <v>0</v>
      </c>
      <c r="BL553" s="18" t="s">
        <v>696</v>
      </c>
      <c r="BM553" s="216" t="s">
        <v>703</v>
      </c>
    </row>
    <row r="554" s="2" customFormat="1">
      <c r="A554" s="39"/>
      <c r="B554" s="40"/>
      <c r="C554" s="41"/>
      <c r="D554" s="218" t="s">
        <v>143</v>
      </c>
      <c r="E554" s="41"/>
      <c r="F554" s="219" t="s">
        <v>704</v>
      </c>
      <c r="G554" s="41"/>
      <c r="H554" s="41"/>
      <c r="I554" s="220"/>
      <c r="J554" s="41"/>
      <c r="K554" s="41"/>
      <c r="L554" s="45"/>
      <c r="M554" s="221"/>
      <c r="N554" s="222"/>
      <c r="O554" s="85"/>
      <c r="P554" s="85"/>
      <c r="Q554" s="85"/>
      <c r="R554" s="85"/>
      <c r="S554" s="85"/>
      <c r="T554" s="86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143</v>
      </c>
      <c r="AU554" s="18" t="s">
        <v>82</v>
      </c>
    </row>
    <row r="555" s="12" customFormat="1" ht="22.8" customHeight="1">
      <c r="A555" s="12"/>
      <c r="B555" s="189"/>
      <c r="C555" s="190"/>
      <c r="D555" s="191" t="s">
        <v>71</v>
      </c>
      <c r="E555" s="203" t="s">
        <v>705</v>
      </c>
      <c r="F555" s="203" t="s">
        <v>706</v>
      </c>
      <c r="G555" s="190"/>
      <c r="H555" s="190"/>
      <c r="I555" s="193"/>
      <c r="J555" s="204">
        <f>BK555</f>
        <v>0</v>
      </c>
      <c r="K555" s="190"/>
      <c r="L555" s="195"/>
      <c r="M555" s="196"/>
      <c r="N555" s="197"/>
      <c r="O555" s="197"/>
      <c r="P555" s="198">
        <f>SUM(P556:P557)</f>
        <v>0</v>
      </c>
      <c r="Q555" s="197"/>
      <c r="R555" s="198">
        <f>SUM(R556:R557)</f>
        <v>0</v>
      </c>
      <c r="S555" s="197"/>
      <c r="T555" s="199">
        <f>SUM(T556:T557)</f>
        <v>0</v>
      </c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R555" s="200" t="s">
        <v>166</v>
      </c>
      <c r="AT555" s="201" t="s">
        <v>71</v>
      </c>
      <c r="AU555" s="201" t="s">
        <v>80</v>
      </c>
      <c r="AY555" s="200" t="s">
        <v>133</v>
      </c>
      <c r="BK555" s="202">
        <f>SUM(BK556:BK557)</f>
        <v>0</v>
      </c>
    </row>
    <row r="556" s="2" customFormat="1" ht="16.5" customHeight="1">
      <c r="A556" s="39"/>
      <c r="B556" s="40"/>
      <c r="C556" s="205" t="s">
        <v>707</v>
      </c>
      <c r="D556" s="205" t="s">
        <v>136</v>
      </c>
      <c r="E556" s="206" t="s">
        <v>708</v>
      </c>
      <c r="F556" s="207" t="s">
        <v>709</v>
      </c>
      <c r="G556" s="208" t="s">
        <v>695</v>
      </c>
      <c r="H556" s="209">
        <v>1</v>
      </c>
      <c r="I556" s="210"/>
      <c r="J556" s="211">
        <f>ROUND(I556*H556,2)</f>
        <v>0</v>
      </c>
      <c r="K556" s="207" t="s">
        <v>140</v>
      </c>
      <c r="L556" s="45"/>
      <c r="M556" s="212" t="s">
        <v>19</v>
      </c>
      <c r="N556" s="213" t="s">
        <v>43</v>
      </c>
      <c r="O556" s="85"/>
      <c r="P556" s="214">
        <f>O556*H556</f>
        <v>0</v>
      </c>
      <c r="Q556" s="214">
        <v>0</v>
      </c>
      <c r="R556" s="214">
        <f>Q556*H556</f>
        <v>0</v>
      </c>
      <c r="S556" s="214">
        <v>0</v>
      </c>
      <c r="T556" s="215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16" t="s">
        <v>696</v>
      </c>
      <c r="AT556" s="216" t="s">
        <v>136</v>
      </c>
      <c r="AU556" s="216" t="s">
        <v>82</v>
      </c>
      <c r="AY556" s="18" t="s">
        <v>133</v>
      </c>
      <c r="BE556" s="217">
        <f>IF(N556="základní",J556,0)</f>
        <v>0</v>
      </c>
      <c r="BF556" s="217">
        <f>IF(N556="snížená",J556,0)</f>
        <v>0</v>
      </c>
      <c r="BG556" s="217">
        <f>IF(N556="zákl. přenesená",J556,0)</f>
        <v>0</v>
      </c>
      <c r="BH556" s="217">
        <f>IF(N556="sníž. přenesená",J556,0)</f>
        <v>0</v>
      </c>
      <c r="BI556" s="217">
        <f>IF(N556="nulová",J556,0)</f>
        <v>0</v>
      </c>
      <c r="BJ556" s="18" t="s">
        <v>80</v>
      </c>
      <c r="BK556" s="217">
        <f>ROUND(I556*H556,2)</f>
        <v>0</v>
      </c>
      <c r="BL556" s="18" t="s">
        <v>696</v>
      </c>
      <c r="BM556" s="216" t="s">
        <v>710</v>
      </c>
    </row>
    <row r="557" s="2" customFormat="1">
      <c r="A557" s="39"/>
      <c r="B557" s="40"/>
      <c r="C557" s="41"/>
      <c r="D557" s="218" t="s">
        <v>143</v>
      </c>
      <c r="E557" s="41"/>
      <c r="F557" s="219" t="s">
        <v>711</v>
      </c>
      <c r="G557" s="41"/>
      <c r="H557" s="41"/>
      <c r="I557" s="220"/>
      <c r="J557" s="41"/>
      <c r="K557" s="41"/>
      <c r="L557" s="45"/>
      <c r="M557" s="221"/>
      <c r="N557" s="222"/>
      <c r="O557" s="85"/>
      <c r="P557" s="85"/>
      <c r="Q557" s="85"/>
      <c r="R557" s="85"/>
      <c r="S557" s="85"/>
      <c r="T557" s="86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143</v>
      </c>
      <c r="AU557" s="18" t="s">
        <v>82</v>
      </c>
    </row>
    <row r="558" s="12" customFormat="1" ht="22.8" customHeight="1">
      <c r="A558" s="12"/>
      <c r="B558" s="189"/>
      <c r="C558" s="190"/>
      <c r="D558" s="191" t="s">
        <v>71</v>
      </c>
      <c r="E558" s="203" t="s">
        <v>712</v>
      </c>
      <c r="F558" s="203" t="s">
        <v>713</v>
      </c>
      <c r="G558" s="190"/>
      <c r="H558" s="190"/>
      <c r="I558" s="193"/>
      <c r="J558" s="204">
        <f>BK558</f>
        <v>0</v>
      </c>
      <c r="K558" s="190"/>
      <c r="L558" s="195"/>
      <c r="M558" s="196"/>
      <c r="N558" s="197"/>
      <c r="O558" s="197"/>
      <c r="P558" s="198">
        <f>SUM(P559:P560)</f>
        <v>0</v>
      </c>
      <c r="Q558" s="197"/>
      <c r="R558" s="198">
        <f>SUM(R559:R560)</f>
        <v>0</v>
      </c>
      <c r="S558" s="197"/>
      <c r="T558" s="199">
        <f>SUM(T559:T560)</f>
        <v>0</v>
      </c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R558" s="200" t="s">
        <v>166</v>
      </c>
      <c r="AT558" s="201" t="s">
        <v>71</v>
      </c>
      <c r="AU558" s="201" t="s">
        <v>80</v>
      </c>
      <c r="AY558" s="200" t="s">
        <v>133</v>
      </c>
      <c r="BK558" s="202">
        <f>SUM(BK559:BK560)</f>
        <v>0</v>
      </c>
    </row>
    <row r="559" s="2" customFormat="1" ht="16.5" customHeight="1">
      <c r="A559" s="39"/>
      <c r="B559" s="40"/>
      <c r="C559" s="205" t="s">
        <v>714</v>
      </c>
      <c r="D559" s="205" t="s">
        <v>136</v>
      </c>
      <c r="E559" s="206" t="s">
        <v>715</v>
      </c>
      <c r="F559" s="207" t="s">
        <v>716</v>
      </c>
      <c r="G559" s="208" t="s">
        <v>695</v>
      </c>
      <c r="H559" s="209">
        <v>1</v>
      </c>
      <c r="I559" s="210"/>
      <c r="J559" s="211">
        <f>ROUND(I559*H559,2)</f>
        <v>0</v>
      </c>
      <c r="K559" s="207" t="s">
        <v>140</v>
      </c>
      <c r="L559" s="45"/>
      <c r="M559" s="212" t="s">
        <v>19</v>
      </c>
      <c r="N559" s="213" t="s">
        <v>43</v>
      </c>
      <c r="O559" s="85"/>
      <c r="P559" s="214">
        <f>O559*H559</f>
        <v>0</v>
      </c>
      <c r="Q559" s="214">
        <v>0</v>
      </c>
      <c r="R559" s="214">
        <f>Q559*H559</f>
        <v>0</v>
      </c>
      <c r="S559" s="214">
        <v>0</v>
      </c>
      <c r="T559" s="215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16" t="s">
        <v>696</v>
      </c>
      <c r="AT559" s="216" t="s">
        <v>136</v>
      </c>
      <c r="AU559" s="216" t="s">
        <v>82</v>
      </c>
      <c r="AY559" s="18" t="s">
        <v>133</v>
      </c>
      <c r="BE559" s="217">
        <f>IF(N559="základní",J559,0)</f>
        <v>0</v>
      </c>
      <c r="BF559" s="217">
        <f>IF(N559="snížená",J559,0)</f>
        <v>0</v>
      </c>
      <c r="BG559" s="217">
        <f>IF(N559="zákl. přenesená",J559,0)</f>
        <v>0</v>
      </c>
      <c r="BH559" s="217">
        <f>IF(N559="sníž. přenesená",J559,0)</f>
        <v>0</v>
      </c>
      <c r="BI559" s="217">
        <f>IF(N559="nulová",J559,0)</f>
        <v>0</v>
      </c>
      <c r="BJ559" s="18" t="s">
        <v>80</v>
      </c>
      <c r="BK559" s="217">
        <f>ROUND(I559*H559,2)</f>
        <v>0</v>
      </c>
      <c r="BL559" s="18" t="s">
        <v>696</v>
      </c>
      <c r="BM559" s="216" t="s">
        <v>717</v>
      </c>
    </row>
    <row r="560" s="2" customFormat="1">
      <c r="A560" s="39"/>
      <c r="B560" s="40"/>
      <c r="C560" s="41"/>
      <c r="D560" s="218" t="s">
        <v>143</v>
      </c>
      <c r="E560" s="41"/>
      <c r="F560" s="219" t="s">
        <v>718</v>
      </c>
      <c r="G560" s="41"/>
      <c r="H560" s="41"/>
      <c r="I560" s="220"/>
      <c r="J560" s="41"/>
      <c r="K560" s="41"/>
      <c r="L560" s="45"/>
      <c r="M560" s="221"/>
      <c r="N560" s="222"/>
      <c r="O560" s="85"/>
      <c r="P560" s="85"/>
      <c r="Q560" s="85"/>
      <c r="R560" s="85"/>
      <c r="S560" s="85"/>
      <c r="T560" s="86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143</v>
      </c>
      <c r="AU560" s="18" t="s">
        <v>82</v>
      </c>
    </row>
    <row r="561" s="12" customFormat="1" ht="22.8" customHeight="1">
      <c r="A561" s="12"/>
      <c r="B561" s="189"/>
      <c r="C561" s="190"/>
      <c r="D561" s="191" t="s">
        <v>71</v>
      </c>
      <c r="E561" s="203" t="s">
        <v>719</v>
      </c>
      <c r="F561" s="203" t="s">
        <v>720</v>
      </c>
      <c r="G561" s="190"/>
      <c r="H561" s="190"/>
      <c r="I561" s="193"/>
      <c r="J561" s="204">
        <f>BK561</f>
        <v>0</v>
      </c>
      <c r="K561" s="190"/>
      <c r="L561" s="195"/>
      <c r="M561" s="196"/>
      <c r="N561" s="197"/>
      <c r="O561" s="197"/>
      <c r="P561" s="198">
        <f>SUM(P562:P563)</f>
        <v>0</v>
      </c>
      <c r="Q561" s="197"/>
      <c r="R561" s="198">
        <f>SUM(R562:R563)</f>
        <v>0</v>
      </c>
      <c r="S561" s="197"/>
      <c r="T561" s="199">
        <f>SUM(T562:T563)</f>
        <v>0</v>
      </c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R561" s="200" t="s">
        <v>166</v>
      </c>
      <c r="AT561" s="201" t="s">
        <v>71</v>
      </c>
      <c r="AU561" s="201" t="s">
        <v>80</v>
      </c>
      <c r="AY561" s="200" t="s">
        <v>133</v>
      </c>
      <c r="BK561" s="202">
        <f>SUM(BK562:BK563)</f>
        <v>0</v>
      </c>
    </row>
    <row r="562" s="2" customFormat="1" ht="16.5" customHeight="1">
      <c r="A562" s="39"/>
      <c r="B562" s="40"/>
      <c r="C562" s="205" t="s">
        <v>721</v>
      </c>
      <c r="D562" s="205" t="s">
        <v>136</v>
      </c>
      <c r="E562" s="206" t="s">
        <v>722</v>
      </c>
      <c r="F562" s="207" t="s">
        <v>723</v>
      </c>
      <c r="G562" s="208" t="s">
        <v>695</v>
      </c>
      <c r="H562" s="209">
        <v>1</v>
      </c>
      <c r="I562" s="210"/>
      <c r="J562" s="211">
        <f>ROUND(I562*H562,2)</f>
        <v>0</v>
      </c>
      <c r="K562" s="207" t="s">
        <v>140</v>
      </c>
      <c r="L562" s="45"/>
      <c r="M562" s="212" t="s">
        <v>19</v>
      </c>
      <c r="N562" s="213" t="s">
        <v>43</v>
      </c>
      <c r="O562" s="85"/>
      <c r="P562" s="214">
        <f>O562*H562</f>
        <v>0</v>
      </c>
      <c r="Q562" s="214">
        <v>0</v>
      </c>
      <c r="R562" s="214">
        <f>Q562*H562</f>
        <v>0</v>
      </c>
      <c r="S562" s="214">
        <v>0</v>
      </c>
      <c r="T562" s="215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16" t="s">
        <v>696</v>
      </c>
      <c r="AT562" s="216" t="s">
        <v>136</v>
      </c>
      <c r="AU562" s="216" t="s">
        <v>82</v>
      </c>
      <c r="AY562" s="18" t="s">
        <v>133</v>
      </c>
      <c r="BE562" s="217">
        <f>IF(N562="základní",J562,0)</f>
        <v>0</v>
      </c>
      <c r="BF562" s="217">
        <f>IF(N562="snížená",J562,0)</f>
        <v>0</v>
      </c>
      <c r="BG562" s="217">
        <f>IF(N562="zákl. přenesená",J562,0)</f>
        <v>0</v>
      </c>
      <c r="BH562" s="217">
        <f>IF(N562="sníž. přenesená",J562,0)</f>
        <v>0</v>
      </c>
      <c r="BI562" s="217">
        <f>IF(N562="nulová",J562,0)</f>
        <v>0</v>
      </c>
      <c r="BJ562" s="18" t="s">
        <v>80</v>
      </c>
      <c r="BK562" s="217">
        <f>ROUND(I562*H562,2)</f>
        <v>0</v>
      </c>
      <c r="BL562" s="18" t="s">
        <v>696</v>
      </c>
      <c r="BM562" s="216" t="s">
        <v>724</v>
      </c>
    </row>
    <row r="563" s="2" customFormat="1">
      <c r="A563" s="39"/>
      <c r="B563" s="40"/>
      <c r="C563" s="41"/>
      <c r="D563" s="218" t="s">
        <v>143</v>
      </c>
      <c r="E563" s="41"/>
      <c r="F563" s="219" t="s">
        <v>725</v>
      </c>
      <c r="G563" s="41"/>
      <c r="H563" s="41"/>
      <c r="I563" s="220"/>
      <c r="J563" s="41"/>
      <c r="K563" s="41"/>
      <c r="L563" s="45"/>
      <c r="M563" s="221"/>
      <c r="N563" s="222"/>
      <c r="O563" s="85"/>
      <c r="P563" s="85"/>
      <c r="Q563" s="85"/>
      <c r="R563" s="85"/>
      <c r="S563" s="85"/>
      <c r="T563" s="86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143</v>
      </c>
      <c r="AU563" s="18" t="s">
        <v>82</v>
      </c>
    </row>
    <row r="564" s="12" customFormat="1" ht="22.8" customHeight="1">
      <c r="A564" s="12"/>
      <c r="B564" s="189"/>
      <c r="C564" s="190"/>
      <c r="D564" s="191" t="s">
        <v>71</v>
      </c>
      <c r="E564" s="203" t="s">
        <v>726</v>
      </c>
      <c r="F564" s="203" t="s">
        <v>727</v>
      </c>
      <c r="G564" s="190"/>
      <c r="H564" s="190"/>
      <c r="I564" s="193"/>
      <c r="J564" s="204">
        <f>BK564</f>
        <v>0</v>
      </c>
      <c r="K564" s="190"/>
      <c r="L564" s="195"/>
      <c r="M564" s="196"/>
      <c r="N564" s="197"/>
      <c r="O564" s="197"/>
      <c r="P564" s="198">
        <f>SUM(P565:P566)</f>
        <v>0</v>
      </c>
      <c r="Q564" s="197"/>
      <c r="R564" s="198">
        <f>SUM(R565:R566)</f>
        <v>0</v>
      </c>
      <c r="S564" s="197"/>
      <c r="T564" s="199">
        <f>SUM(T565:T566)</f>
        <v>0</v>
      </c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R564" s="200" t="s">
        <v>166</v>
      </c>
      <c r="AT564" s="201" t="s">
        <v>71</v>
      </c>
      <c r="AU564" s="201" t="s">
        <v>80</v>
      </c>
      <c r="AY564" s="200" t="s">
        <v>133</v>
      </c>
      <c r="BK564" s="202">
        <f>SUM(BK565:BK566)</f>
        <v>0</v>
      </c>
    </row>
    <row r="565" s="2" customFormat="1" ht="21.75" customHeight="1">
      <c r="A565" s="39"/>
      <c r="B565" s="40"/>
      <c r="C565" s="205" t="s">
        <v>728</v>
      </c>
      <c r="D565" s="205" t="s">
        <v>136</v>
      </c>
      <c r="E565" s="206" t="s">
        <v>729</v>
      </c>
      <c r="F565" s="207" t="s">
        <v>730</v>
      </c>
      <c r="G565" s="208" t="s">
        <v>695</v>
      </c>
      <c r="H565" s="209">
        <v>1</v>
      </c>
      <c r="I565" s="210"/>
      <c r="J565" s="211">
        <f>ROUND(I565*H565,2)</f>
        <v>0</v>
      </c>
      <c r="K565" s="207" t="s">
        <v>140</v>
      </c>
      <c r="L565" s="45"/>
      <c r="M565" s="212" t="s">
        <v>19</v>
      </c>
      <c r="N565" s="213" t="s">
        <v>43</v>
      </c>
      <c r="O565" s="85"/>
      <c r="P565" s="214">
        <f>O565*H565</f>
        <v>0</v>
      </c>
      <c r="Q565" s="214">
        <v>0</v>
      </c>
      <c r="R565" s="214">
        <f>Q565*H565</f>
        <v>0</v>
      </c>
      <c r="S565" s="214">
        <v>0</v>
      </c>
      <c r="T565" s="215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16" t="s">
        <v>696</v>
      </c>
      <c r="AT565" s="216" t="s">
        <v>136</v>
      </c>
      <c r="AU565" s="216" t="s">
        <v>82</v>
      </c>
      <c r="AY565" s="18" t="s">
        <v>133</v>
      </c>
      <c r="BE565" s="217">
        <f>IF(N565="základní",J565,0)</f>
        <v>0</v>
      </c>
      <c r="BF565" s="217">
        <f>IF(N565="snížená",J565,0)</f>
        <v>0</v>
      </c>
      <c r="BG565" s="217">
        <f>IF(N565="zákl. přenesená",J565,0)</f>
        <v>0</v>
      </c>
      <c r="BH565" s="217">
        <f>IF(N565="sníž. přenesená",J565,0)</f>
        <v>0</v>
      </c>
      <c r="BI565" s="217">
        <f>IF(N565="nulová",J565,0)</f>
        <v>0</v>
      </c>
      <c r="BJ565" s="18" t="s">
        <v>80</v>
      </c>
      <c r="BK565" s="217">
        <f>ROUND(I565*H565,2)</f>
        <v>0</v>
      </c>
      <c r="BL565" s="18" t="s">
        <v>696</v>
      </c>
      <c r="BM565" s="216" t="s">
        <v>731</v>
      </c>
    </row>
    <row r="566" s="2" customFormat="1">
      <c r="A566" s="39"/>
      <c r="B566" s="40"/>
      <c r="C566" s="41"/>
      <c r="D566" s="218" t="s">
        <v>143</v>
      </c>
      <c r="E566" s="41"/>
      <c r="F566" s="219" t="s">
        <v>732</v>
      </c>
      <c r="G566" s="41"/>
      <c r="H566" s="41"/>
      <c r="I566" s="220"/>
      <c r="J566" s="41"/>
      <c r="K566" s="41"/>
      <c r="L566" s="45"/>
      <c r="M566" s="267"/>
      <c r="N566" s="268"/>
      <c r="O566" s="269"/>
      <c r="P566" s="269"/>
      <c r="Q566" s="269"/>
      <c r="R566" s="269"/>
      <c r="S566" s="269"/>
      <c r="T566" s="270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143</v>
      </c>
      <c r="AU566" s="18" t="s">
        <v>82</v>
      </c>
    </row>
    <row r="567" s="2" customFormat="1" ht="6.96" customHeight="1">
      <c r="A567" s="39"/>
      <c r="B567" s="60"/>
      <c r="C567" s="61"/>
      <c r="D567" s="61"/>
      <c r="E567" s="61"/>
      <c r="F567" s="61"/>
      <c r="G567" s="61"/>
      <c r="H567" s="61"/>
      <c r="I567" s="61"/>
      <c r="J567" s="61"/>
      <c r="K567" s="61"/>
      <c r="L567" s="45"/>
      <c r="M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</row>
  </sheetData>
  <sheetProtection sheet="1" autoFilter="0" formatColumns="0" formatRows="0" objects="1" scenarios="1" spinCount="100000" saltValue="XqlQahpWHuc/+E99KteAChPOwUusJJdPztouQESV4PoqD/zhTDGU2DoeGh29GOaAno+/sXjoN6yjuAgsh6Gpmw==" hashValue="LzUfSLjllT7w3MUyE0tQLbhsKBfFJEa5n7l3obSPGDqEZ5uDfnxK9iwvw5hJSzjKveLl/qs9JJ2lefptYNEuug==" algorithmName="SHA-512" password="CC35"/>
  <autoFilter ref="C97:K566"/>
  <mergeCells count="9">
    <mergeCell ref="E7:H7"/>
    <mergeCell ref="E9:H9"/>
    <mergeCell ref="E18:H18"/>
    <mergeCell ref="E27:H27"/>
    <mergeCell ref="E48:H48"/>
    <mergeCell ref="E50:H50"/>
    <mergeCell ref="E88:H88"/>
    <mergeCell ref="E90:H90"/>
    <mergeCell ref="L2:V2"/>
  </mergeCells>
  <hyperlinks>
    <hyperlink ref="F102" r:id="rId1" display="https://podminky.urs.cz/item/CS_URS_2023_02/941311112"/>
    <hyperlink ref="F109" r:id="rId2" display="https://podminky.urs.cz/item/CS_URS_2023_02/941311211"/>
    <hyperlink ref="F117" r:id="rId3" display="https://podminky.urs.cz/item/CS_URS_2023_02/941311812"/>
    <hyperlink ref="F124" r:id="rId4" display="https://podminky.urs.cz/item/CS_URS_2023_02/944611111"/>
    <hyperlink ref="F131" r:id="rId5" display="https://podminky.urs.cz/item/CS_URS_2023_02/944611211"/>
    <hyperlink ref="F139" r:id="rId6" display="https://podminky.urs.cz/item/CS_URS_2023_02/944611811"/>
    <hyperlink ref="F146" r:id="rId7" display="https://podminky.urs.cz/item/CS_URS_2023_02/949521111"/>
    <hyperlink ref="F149" r:id="rId8" display="https://podminky.urs.cz/item/CS_URS_2023_02/949521211"/>
    <hyperlink ref="F153" r:id="rId9" display="https://podminky.urs.cz/item/CS_URS_2023_02/949521811"/>
    <hyperlink ref="F156" r:id="rId10" display="https://podminky.urs.cz/item/CS_URS_2023_02/952902501"/>
    <hyperlink ref="F175" r:id="rId11" display="https://podminky.urs.cz/item/CS_URS_2023_02/997013113"/>
    <hyperlink ref="F177" r:id="rId12" display="https://podminky.urs.cz/item/CS_URS_2023_02/997013501"/>
    <hyperlink ref="F179" r:id="rId13" display="https://podminky.urs.cz/item/CS_URS_2023_02/997013509"/>
    <hyperlink ref="F182" r:id="rId14" display="https://podminky.urs.cz/item/CS_URS_2023_02/997013814"/>
    <hyperlink ref="F185" r:id="rId15" display="https://podminky.urs.cz/item/CS_URS_2023_02/998011002"/>
    <hyperlink ref="F189" r:id="rId16" display="https://podminky.urs.cz/item/CS_URS_2023_02/712340832"/>
    <hyperlink ref="F196" r:id="rId17" display="https://podminky.urs.cz/item/CS_URS_2023_02/712340834"/>
    <hyperlink ref="F203" r:id="rId18" display="https://podminky.urs.cz/item/CS_URS_2023_02/712361705"/>
    <hyperlink ref="F213" r:id="rId19" display="https://podminky.urs.cz/item/CS_URS_2023_02/712363115"/>
    <hyperlink ref="F217" r:id="rId20" display="https://podminky.urs.cz/item/CS_URS_2023_02/712363122"/>
    <hyperlink ref="F221" r:id="rId21" display="https://podminky.urs.cz/item/CS_URS_2023_02/712363352"/>
    <hyperlink ref="F228" r:id="rId22" display="https://podminky.urs.cz/item/CS_URS_2023_02/712363353"/>
    <hyperlink ref="F235" r:id="rId23" display="https://podminky.urs.cz/item/CS_URS_2023_02/712363357"/>
    <hyperlink ref="F239" r:id="rId24" display="https://podminky.urs.cz/item/CS_URS_2023_02/712363359"/>
    <hyperlink ref="F244" r:id="rId25" display="https://podminky.urs.cz/item/CS_URS_2023_02/712363366"/>
    <hyperlink ref="F249" r:id="rId26" display="https://podminky.urs.cz/item/CS_URS_2023_02/712363384"/>
    <hyperlink ref="F258" r:id="rId27" display="https://podminky.urs.cz/item/CS_URS_2023_02/712391172"/>
    <hyperlink ref="F268" r:id="rId28" display="https://podminky.urs.cz/item/CS_URS_2023_02/998712102"/>
    <hyperlink ref="F270" r:id="rId29" display="https://podminky.urs.cz/item/CS_URS_2023_02/998712181"/>
    <hyperlink ref="F273" r:id="rId30" display="https://podminky.urs.cz/item/CS_URS_2023_02/713191321"/>
    <hyperlink ref="F277" r:id="rId31" display="https://podminky.urs.cz/item/CS_URS_2023_02/741421821"/>
    <hyperlink ref="F281" r:id="rId32" display="https://podminky.urs.cz/item/CS_URS_2023_02/741421831"/>
    <hyperlink ref="F286" r:id="rId33" display="https://podminky.urs.cz/item/CS_URS_2023_02/742420821"/>
    <hyperlink ref="F290" r:id="rId34" display="https://podminky.urs.cz/item/CS_URS_2023_02/762083122"/>
    <hyperlink ref="F293" r:id="rId35" display="https://podminky.urs.cz/item/CS_URS_2023_02/762341026"/>
    <hyperlink ref="F297" r:id="rId36" display="https://podminky.urs.cz/item/CS_URS_2023_02/762341036"/>
    <hyperlink ref="F300" r:id="rId37" display="https://podminky.urs.cz/item/CS_URS_2023_02/762341210"/>
    <hyperlink ref="F309" r:id="rId38" display="https://podminky.urs.cz/item/CS_URS_2023_02/762341811"/>
    <hyperlink ref="F319" r:id="rId39" display="https://podminky.urs.cz/item/CS_URS_2023_02/762395000"/>
    <hyperlink ref="F322" r:id="rId40" display="https://podminky.urs.cz/item/CS_URS_2023_02/998762102"/>
    <hyperlink ref="F324" r:id="rId41" display="https://podminky.urs.cz/item/CS_URS_2023_02/998762181"/>
    <hyperlink ref="F338" r:id="rId42" display="https://podminky.urs.cz/item/CS_URS_2023_02/764001821"/>
    <hyperlink ref="F343" r:id="rId43" display="https://podminky.urs.cz/item/CS_URS_2023_02/764001871"/>
    <hyperlink ref="F351" r:id="rId44" display="https://podminky.urs.cz/item/CS_URS_2023_02/764001891"/>
    <hyperlink ref="F357" r:id="rId45" display="https://podminky.urs.cz/item/CS_URS_2023_02/764002801"/>
    <hyperlink ref="F364" r:id="rId46" display="https://podminky.urs.cz/item/CS_URS_2023_02/764002812"/>
    <hyperlink ref="F373" r:id="rId47" display="https://podminky.urs.cz/item/CS_URS_2023_02/764002825"/>
    <hyperlink ref="F376" r:id="rId48" display="https://podminky.urs.cz/item/CS_URS_2023_02/764002835"/>
    <hyperlink ref="F379" r:id="rId49" display="https://podminky.urs.cz/item/CS_URS_2023_02/764002841"/>
    <hyperlink ref="F382" r:id="rId50" display="https://podminky.urs.cz/item/CS_URS_2023_02/764002871"/>
    <hyperlink ref="F385" r:id="rId51" display="https://podminky.urs.cz/item/CS_URS_2023_02/764004821"/>
    <hyperlink ref="F390" r:id="rId52" display="https://podminky.urs.cz/item/CS_URS_2023_02/764004831"/>
    <hyperlink ref="F393" r:id="rId53" display="https://podminky.urs.cz/item/CS_URS_2023_02/764011402"/>
    <hyperlink ref="F396" r:id="rId54" display="https://podminky.urs.cz/item/CS_URS_2023_02/764111643"/>
    <hyperlink ref="F406" r:id="rId55" display="https://podminky.urs.cz/item/CS_URS_2023_02/764111645"/>
    <hyperlink ref="F414" r:id="rId56" display="https://podminky.urs.cz/item/CS_URS_2023_02/764211603"/>
    <hyperlink ref="F420" r:id="rId57" display="https://podminky.urs.cz/item/CS_URS_2023_02/764211645"/>
    <hyperlink ref="F426" r:id="rId58" display="https://podminky.urs.cz/item/CS_URS_2023_02/764212606"/>
    <hyperlink ref="F432" r:id="rId59" display="https://podminky.urs.cz/item/CS_URS_2023_02/764212633"/>
    <hyperlink ref="F438" r:id="rId60" display="https://podminky.urs.cz/item/CS_URS_2023_02/764212662"/>
    <hyperlink ref="F445" r:id="rId61" display="https://podminky.urs.cz/item/CS_URS_2023_02/764214606"/>
    <hyperlink ref="F451" r:id="rId62" display="https://podminky.urs.cz/item/CS_URS_2023_02/764311603"/>
    <hyperlink ref="F458" r:id="rId63" display="https://podminky.urs.cz/item/CS_URS_2023_02/764513406"/>
    <hyperlink ref="F462" r:id="rId64" display="https://podminky.urs.cz/item/CS_URS_2023_02/998764102"/>
    <hyperlink ref="F464" r:id="rId65" display="https://podminky.urs.cz/item/CS_URS_2023_02/998764181"/>
    <hyperlink ref="F467" r:id="rId66" display="https://podminky.urs.cz/item/CS_URS_2023_02/765151801"/>
    <hyperlink ref="F481" r:id="rId67" display="https://podminky.urs.cz/item/CS_URS_2023_02/765151811"/>
    <hyperlink ref="F495" r:id="rId68" display="https://podminky.urs.cz/item/CS_URS_2023_02/765191001"/>
    <hyperlink ref="F513" r:id="rId69" display="https://podminky.urs.cz/item/CS_URS_2023_02/765191091"/>
    <hyperlink ref="F528" r:id="rId70" display="https://podminky.urs.cz/item/CS_URS_2023_02/765191901"/>
    <hyperlink ref="F535" r:id="rId71" display="https://podminky.urs.cz/item/CS_URS_2023_02/765191911"/>
    <hyperlink ref="F551" r:id="rId72" display="https://podminky.urs.cz/item/CS_URS_2023_02/013254000"/>
    <hyperlink ref="F554" r:id="rId73" display="https://podminky.urs.cz/item/CS_URS_2023_02/030001000"/>
    <hyperlink ref="F557" r:id="rId74" display="https://podminky.urs.cz/item/CS_URS_2023_02/045002000"/>
    <hyperlink ref="F560" r:id="rId75" display="https://podminky.urs.cz/item/CS_URS_2023_02/063002000"/>
    <hyperlink ref="F563" r:id="rId76" display="https://podminky.urs.cz/item/CS_URS_2023_02/070001000"/>
    <hyperlink ref="F566" r:id="rId77" display="https://podminky.urs.cz/item/CS_URS_2023_02/09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8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92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Rekonstrukce střech Šluknov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837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2. 8. 2023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Město Šluknov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ROUND(J89,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ROUND((SUM(BE89:BE145)),  2)</f>
        <v>0</v>
      </c>
      <c r="G33" s="39"/>
      <c r="H33" s="39"/>
      <c r="I33" s="149">
        <v>0.20999999999999999</v>
      </c>
      <c r="J33" s="148">
        <f>ROUND(((SUM(BE89:BE145))*I33),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ROUND((SUM(BF89:BF145)),  2)</f>
        <v>0</v>
      </c>
      <c r="G34" s="39"/>
      <c r="H34" s="39"/>
      <c r="I34" s="149">
        <v>0.14999999999999999</v>
      </c>
      <c r="J34" s="148">
        <f>ROUND(((SUM(BF89:BF145))*I34),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ROUND((SUM(BG89:BG145)),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ROUND((SUM(BH89:BH145)),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ROUND((SUM(BI89:BI145)),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Rekonstrukce střech Šluknov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02.2 - NN - na bytovém domě č.p.662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Šluknov</v>
      </c>
      <c r="G52" s="41"/>
      <c r="H52" s="41"/>
      <c r="I52" s="33" t="s">
        <v>23</v>
      </c>
      <c r="J52" s="73" t="str">
        <f>IF(J12="","",J12)</f>
        <v>2. 8. 2023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Šluknov</v>
      </c>
      <c r="G54" s="41"/>
      <c r="H54" s="41"/>
      <c r="I54" s="33" t="s">
        <v>31</v>
      </c>
      <c r="J54" s="37" t="str">
        <f>E21</f>
        <v>ProProjekt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Jakub Hon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96</v>
      </c>
      <c r="D57" s="163"/>
      <c r="E57" s="163"/>
      <c r="F57" s="163"/>
      <c r="G57" s="163"/>
      <c r="H57" s="163"/>
      <c r="I57" s="163"/>
      <c r="J57" s="164" t="s">
        <v>97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J89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98</v>
      </c>
    </row>
    <row r="60" s="9" customFormat="1" ht="24.96" customHeight="1">
      <c r="A60" s="9"/>
      <c r="B60" s="166"/>
      <c r="C60" s="167"/>
      <c r="D60" s="168" t="s">
        <v>99</v>
      </c>
      <c r="E60" s="169"/>
      <c r="F60" s="169"/>
      <c r="G60" s="169"/>
      <c r="H60" s="169"/>
      <c r="I60" s="169"/>
      <c r="J60" s="170">
        <f>J90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100</v>
      </c>
      <c r="E61" s="175"/>
      <c r="F61" s="175"/>
      <c r="G61" s="175"/>
      <c r="H61" s="175"/>
      <c r="I61" s="175"/>
      <c r="J61" s="176">
        <f>J91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6"/>
      <c r="C62" s="167"/>
      <c r="D62" s="168" t="s">
        <v>103</v>
      </c>
      <c r="E62" s="169"/>
      <c r="F62" s="169"/>
      <c r="G62" s="169"/>
      <c r="H62" s="169"/>
      <c r="I62" s="169"/>
      <c r="J62" s="170">
        <f>J96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2"/>
      <c r="C63" s="173"/>
      <c r="D63" s="174" t="s">
        <v>734</v>
      </c>
      <c r="E63" s="175"/>
      <c r="F63" s="175"/>
      <c r="G63" s="175"/>
      <c r="H63" s="175"/>
      <c r="I63" s="175"/>
      <c r="J63" s="176">
        <f>J97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735</v>
      </c>
      <c r="E64" s="175"/>
      <c r="F64" s="175"/>
      <c r="G64" s="175"/>
      <c r="H64" s="175"/>
      <c r="I64" s="175"/>
      <c r="J64" s="176">
        <f>J99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736</v>
      </c>
      <c r="E65" s="175"/>
      <c r="F65" s="175"/>
      <c r="G65" s="175"/>
      <c r="H65" s="175"/>
      <c r="I65" s="175"/>
      <c r="J65" s="176">
        <f>J101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6"/>
      <c r="C66" s="167"/>
      <c r="D66" s="168" t="s">
        <v>111</v>
      </c>
      <c r="E66" s="169"/>
      <c r="F66" s="169"/>
      <c r="G66" s="169"/>
      <c r="H66" s="169"/>
      <c r="I66" s="169"/>
      <c r="J66" s="170">
        <f>J132</f>
        <v>0</v>
      </c>
      <c r="K66" s="167"/>
      <c r="L66" s="17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2"/>
      <c r="C67" s="173"/>
      <c r="D67" s="174" t="s">
        <v>112</v>
      </c>
      <c r="E67" s="175"/>
      <c r="F67" s="175"/>
      <c r="G67" s="175"/>
      <c r="H67" s="175"/>
      <c r="I67" s="175"/>
      <c r="J67" s="176">
        <f>J133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116</v>
      </c>
      <c r="E68" s="175"/>
      <c r="F68" s="175"/>
      <c r="G68" s="175"/>
      <c r="H68" s="175"/>
      <c r="I68" s="175"/>
      <c r="J68" s="176">
        <f>J136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117</v>
      </c>
      <c r="E69" s="175"/>
      <c r="F69" s="175"/>
      <c r="G69" s="175"/>
      <c r="H69" s="175"/>
      <c r="I69" s="175"/>
      <c r="J69" s="176">
        <f>J138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118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61" t="str">
        <f>E7</f>
        <v>Rekonstrukce střech Šluknov</v>
      </c>
      <c r="F79" s="33"/>
      <c r="G79" s="33"/>
      <c r="H79" s="33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93</v>
      </c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E9</f>
        <v>SO 02.2 - NN - na bytovém domě č.p.662</v>
      </c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41"/>
      <c r="E83" s="41"/>
      <c r="F83" s="28" t="str">
        <f>F12</f>
        <v>Šluknov</v>
      </c>
      <c r="G83" s="41"/>
      <c r="H83" s="41"/>
      <c r="I83" s="33" t="s">
        <v>23</v>
      </c>
      <c r="J83" s="73" t="str">
        <f>IF(J12="","",J12)</f>
        <v>2. 8. 2023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25</v>
      </c>
      <c r="D85" s="41"/>
      <c r="E85" s="41"/>
      <c r="F85" s="28" t="str">
        <f>E15</f>
        <v>Město Šluknov</v>
      </c>
      <c r="G85" s="41"/>
      <c r="H85" s="41"/>
      <c r="I85" s="33" t="s">
        <v>31</v>
      </c>
      <c r="J85" s="37" t="str">
        <f>E21</f>
        <v>ProProjekt s.r.o.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29</v>
      </c>
      <c r="D86" s="41"/>
      <c r="E86" s="41"/>
      <c r="F86" s="28" t="str">
        <f>IF(E18="","",E18)</f>
        <v>Vyplň údaj</v>
      </c>
      <c r="G86" s="41"/>
      <c r="H86" s="41"/>
      <c r="I86" s="33" t="s">
        <v>34</v>
      </c>
      <c r="J86" s="37" t="str">
        <f>E24</f>
        <v>Jakub Hon</v>
      </c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78"/>
      <c r="B88" s="179"/>
      <c r="C88" s="180" t="s">
        <v>119</v>
      </c>
      <c r="D88" s="181" t="s">
        <v>57</v>
      </c>
      <c r="E88" s="181" t="s">
        <v>53</v>
      </c>
      <c r="F88" s="181" t="s">
        <v>54</v>
      </c>
      <c r="G88" s="181" t="s">
        <v>120</v>
      </c>
      <c r="H88" s="181" t="s">
        <v>121</v>
      </c>
      <c r="I88" s="181" t="s">
        <v>122</v>
      </c>
      <c r="J88" s="181" t="s">
        <v>97</v>
      </c>
      <c r="K88" s="182" t="s">
        <v>123</v>
      </c>
      <c r="L88" s="183"/>
      <c r="M88" s="93" t="s">
        <v>19</v>
      </c>
      <c r="N88" s="94" t="s">
        <v>42</v>
      </c>
      <c r="O88" s="94" t="s">
        <v>124</v>
      </c>
      <c r="P88" s="94" t="s">
        <v>125</v>
      </c>
      <c r="Q88" s="94" t="s">
        <v>126</v>
      </c>
      <c r="R88" s="94" t="s">
        <v>127</v>
      </c>
      <c r="S88" s="94" t="s">
        <v>128</v>
      </c>
      <c r="T88" s="95" t="s">
        <v>129</v>
      </c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</row>
    <row r="89" s="2" customFormat="1" ht="22.8" customHeight="1">
      <c r="A89" s="39"/>
      <c r="B89" s="40"/>
      <c r="C89" s="100" t="s">
        <v>130</v>
      </c>
      <c r="D89" s="41"/>
      <c r="E89" s="41"/>
      <c r="F89" s="41"/>
      <c r="G89" s="41"/>
      <c r="H89" s="41"/>
      <c r="I89" s="41"/>
      <c r="J89" s="184">
        <f>BK89</f>
        <v>0</v>
      </c>
      <c r="K89" s="41"/>
      <c r="L89" s="45"/>
      <c r="M89" s="96"/>
      <c r="N89" s="185"/>
      <c r="O89" s="97"/>
      <c r="P89" s="186">
        <f>P90+P96+P132</f>
        <v>0</v>
      </c>
      <c r="Q89" s="97"/>
      <c r="R89" s="186">
        <f>R90+R96+R132</f>
        <v>0</v>
      </c>
      <c r="S89" s="97"/>
      <c r="T89" s="187">
        <f>T90+T96+T132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71</v>
      </c>
      <c r="AU89" s="18" t="s">
        <v>98</v>
      </c>
      <c r="BK89" s="188">
        <f>BK90+BK96+BK132</f>
        <v>0</v>
      </c>
    </row>
    <row r="90" s="12" customFormat="1" ht="25.92" customHeight="1">
      <c r="A90" s="12"/>
      <c r="B90" s="189"/>
      <c r="C90" s="190"/>
      <c r="D90" s="191" t="s">
        <v>71</v>
      </c>
      <c r="E90" s="192" t="s">
        <v>131</v>
      </c>
      <c r="F90" s="192" t="s">
        <v>132</v>
      </c>
      <c r="G90" s="190"/>
      <c r="H90" s="190"/>
      <c r="I90" s="193"/>
      <c r="J90" s="194">
        <f>BK90</f>
        <v>0</v>
      </c>
      <c r="K90" s="190"/>
      <c r="L90" s="195"/>
      <c r="M90" s="196"/>
      <c r="N90" s="197"/>
      <c r="O90" s="197"/>
      <c r="P90" s="198">
        <f>P91</f>
        <v>0</v>
      </c>
      <c r="Q90" s="197"/>
      <c r="R90" s="198">
        <f>R91</f>
        <v>0</v>
      </c>
      <c r="S90" s="197"/>
      <c r="T90" s="199">
        <f>T91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80</v>
      </c>
      <c r="AT90" s="201" t="s">
        <v>71</v>
      </c>
      <c r="AU90" s="201" t="s">
        <v>72</v>
      </c>
      <c r="AY90" s="200" t="s">
        <v>133</v>
      </c>
      <c r="BK90" s="202">
        <f>BK91</f>
        <v>0</v>
      </c>
    </row>
    <row r="91" s="12" customFormat="1" ht="22.8" customHeight="1">
      <c r="A91" s="12"/>
      <c r="B91" s="189"/>
      <c r="C91" s="190"/>
      <c r="D91" s="191" t="s">
        <v>71</v>
      </c>
      <c r="E91" s="203" t="s">
        <v>134</v>
      </c>
      <c r="F91" s="203" t="s">
        <v>135</v>
      </c>
      <c r="G91" s="190"/>
      <c r="H91" s="190"/>
      <c r="I91" s="193"/>
      <c r="J91" s="204">
        <f>BK91</f>
        <v>0</v>
      </c>
      <c r="K91" s="190"/>
      <c r="L91" s="195"/>
      <c r="M91" s="196"/>
      <c r="N91" s="197"/>
      <c r="O91" s="197"/>
      <c r="P91" s="198">
        <f>SUM(P92:P95)</f>
        <v>0</v>
      </c>
      <c r="Q91" s="197"/>
      <c r="R91" s="198">
        <f>SUM(R92:R95)</f>
        <v>0</v>
      </c>
      <c r="S91" s="197"/>
      <c r="T91" s="199">
        <f>SUM(T92:T95)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0" t="s">
        <v>80</v>
      </c>
      <c r="AT91" s="201" t="s">
        <v>71</v>
      </c>
      <c r="AU91" s="201" t="s">
        <v>80</v>
      </c>
      <c r="AY91" s="200" t="s">
        <v>133</v>
      </c>
      <c r="BK91" s="202">
        <f>SUM(BK92:BK95)</f>
        <v>0</v>
      </c>
    </row>
    <row r="92" s="2" customFormat="1" ht="16.5" customHeight="1">
      <c r="A92" s="39"/>
      <c r="B92" s="40"/>
      <c r="C92" s="205" t="s">
        <v>80</v>
      </c>
      <c r="D92" s="205" t="s">
        <v>136</v>
      </c>
      <c r="E92" s="206" t="s">
        <v>737</v>
      </c>
      <c r="F92" s="207" t="s">
        <v>738</v>
      </c>
      <c r="G92" s="208" t="s">
        <v>275</v>
      </c>
      <c r="H92" s="209">
        <v>1</v>
      </c>
      <c r="I92" s="210"/>
      <c r="J92" s="211">
        <f>ROUND(I92*H92,2)</f>
        <v>0</v>
      </c>
      <c r="K92" s="207" t="s">
        <v>19</v>
      </c>
      <c r="L92" s="45"/>
      <c r="M92" s="212" t="s">
        <v>19</v>
      </c>
      <c r="N92" s="213" t="s">
        <v>43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141</v>
      </c>
      <c r="AT92" s="216" t="s">
        <v>136</v>
      </c>
      <c r="AU92" s="216" t="s">
        <v>82</v>
      </c>
      <c r="AY92" s="18" t="s">
        <v>133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80</v>
      </c>
      <c r="BK92" s="217">
        <f>ROUND(I92*H92,2)</f>
        <v>0</v>
      </c>
      <c r="BL92" s="18" t="s">
        <v>141</v>
      </c>
      <c r="BM92" s="216" t="s">
        <v>82</v>
      </c>
    </row>
    <row r="93" s="2" customFormat="1" ht="16.5" customHeight="1">
      <c r="A93" s="39"/>
      <c r="B93" s="40"/>
      <c r="C93" s="205" t="s">
        <v>82</v>
      </c>
      <c r="D93" s="205" t="s">
        <v>136</v>
      </c>
      <c r="E93" s="206" t="s">
        <v>739</v>
      </c>
      <c r="F93" s="207" t="s">
        <v>740</v>
      </c>
      <c r="G93" s="208" t="s">
        <v>275</v>
      </c>
      <c r="H93" s="209">
        <v>1</v>
      </c>
      <c r="I93" s="210"/>
      <c r="J93" s="211">
        <f>ROUND(I93*H93,2)</f>
        <v>0</v>
      </c>
      <c r="K93" s="207" t="s">
        <v>19</v>
      </c>
      <c r="L93" s="45"/>
      <c r="M93" s="212" t="s">
        <v>19</v>
      </c>
      <c r="N93" s="213" t="s">
        <v>43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141</v>
      </c>
      <c r="AT93" s="216" t="s">
        <v>136</v>
      </c>
      <c r="AU93" s="216" t="s">
        <v>82</v>
      </c>
      <c r="AY93" s="18" t="s">
        <v>133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80</v>
      </c>
      <c r="BK93" s="217">
        <f>ROUND(I93*H93,2)</f>
        <v>0</v>
      </c>
      <c r="BL93" s="18" t="s">
        <v>141</v>
      </c>
      <c r="BM93" s="216" t="s">
        <v>141</v>
      </c>
    </row>
    <row r="94" s="2" customFormat="1" ht="16.5" customHeight="1">
      <c r="A94" s="39"/>
      <c r="B94" s="40"/>
      <c r="C94" s="205" t="s">
        <v>157</v>
      </c>
      <c r="D94" s="205" t="s">
        <v>136</v>
      </c>
      <c r="E94" s="206" t="s">
        <v>741</v>
      </c>
      <c r="F94" s="207" t="s">
        <v>742</v>
      </c>
      <c r="G94" s="208" t="s">
        <v>275</v>
      </c>
      <c r="H94" s="209">
        <v>5</v>
      </c>
      <c r="I94" s="210"/>
      <c r="J94" s="211">
        <f>ROUND(I94*H94,2)</f>
        <v>0</v>
      </c>
      <c r="K94" s="207" t="s">
        <v>19</v>
      </c>
      <c r="L94" s="45"/>
      <c r="M94" s="212" t="s">
        <v>19</v>
      </c>
      <c r="N94" s="213" t="s">
        <v>43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141</v>
      </c>
      <c r="AT94" s="216" t="s">
        <v>136</v>
      </c>
      <c r="AU94" s="216" t="s">
        <v>82</v>
      </c>
      <c r="AY94" s="18" t="s">
        <v>133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80</v>
      </c>
      <c r="BK94" s="217">
        <f>ROUND(I94*H94,2)</f>
        <v>0</v>
      </c>
      <c r="BL94" s="18" t="s">
        <v>141</v>
      </c>
      <c r="BM94" s="216" t="s">
        <v>171</v>
      </c>
    </row>
    <row r="95" s="2" customFormat="1" ht="16.5" customHeight="1">
      <c r="A95" s="39"/>
      <c r="B95" s="40"/>
      <c r="C95" s="205" t="s">
        <v>141</v>
      </c>
      <c r="D95" s="205" t="s">
        <v>136</v>
      </c>
      <c r="E95" s="206" t="s">
        <v>743</v>
      </c>
      <c r="F95" s="207" t="s">
        <v>744</v>
      </c>
      <c r="G95" s="208" t="s">
        <v>179</v>
      </c>
      <c r="H95" s="209">
        <v>5</v>
      </c>
      <c r="I95" s="210"/>
      <c r="J95" s="211">
        <f>ROUND(I95*H95,2)</f>
        <v>0</v>
      </c>
      <c r="K95" s="207" t="s">
        <v>19</v>
      </c>
      <c r="L95" s="45"/>
      <c r="M95" s="212" t="s">
        <v>19</v>
      </c>
      <c r="N95" s="213" t="s">
        <v>43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141</v>
      </c>
      <c r="AT95" s="216" t="s">
        <v>136</v>
      </c>
      <c r="AU95" s="216" t="s">
        <v>82</v>
      </c>
      <c r="AY95" s="18" t="s">
        <v>133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80</v>
      </c>
      <c r="BK95" s="217">
        <f>ROUND(I95*H95,2)</f>
        <v>0</v>
      </c>
      <c r="BL95" s="18" t="s">
        <v>141</v>
      </c>
      <c r="BM95" s="216" t="s">
        <v>183</v>
      </c>
    </row>
    <row r="96" s="12" customFormat="1" ht="25.92" customHeight="1">
      <c r="A96" s="12"/>
      <c r="B96" s="189"/>
      <c r="C96" s="190"/>
      <c r="D96" s="191" t="s">
        <v>71</v>
      </c>
      <c r="E96" s="192" t="s">
        <v>243</v>
      </c>
      <c r="F96" s="192" t="s">
        <v>244</v>
      </c>
      <c r="G96" s="190"/>
      <c r="H96" s="190"/>
      <c r="I96" s="193"/>
      <c r="J96" s="194">
        <f>BK96</f>
        <v>0</v>
      </c>
      <c r="K96" s="190"/>
      <c r="L96" s="195"/>
      <c r="M96" s="196"/>
      <c r="N96" s="197"/>
      <c r="O96" s="197"/>
      <c r="P96" s="198">
        <f>P97+P99+P101</f>
        <v>0</v>
      </c>
      <c r="Q96" s="197"/>
      <c r="R96" s="198">
        <f>R97+R99+R101</f>
        <v>0</v>
      </c>
      <c r="S96" s="197"/>
      <c r="T96" s="199">
        <f>T97+T99+T101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0" t="s">
        <v>82</v>
      </c>
      <c r="AT96" s="201" t="s">
        <v>71</v>
      </c>
      <c r="AU96" s="201" t="s">
        <v>72</v>
      </c>
      <c r="AY96" s="200" t="s">
        <v>133</v>
      </c>
      <c r="BK96" s="202">
        <f>BK97+BK99+BK101</f>
        <v>0</v>
      </c>
    </row>
    <row r="97" s="12" customFormat="1" ht="22.8" customHeight="1">
      <c r="A97" s="12"/>
      <c r="B97" s="189"/>
      <c r="C97" s="190"/>
      <c r="D97" s="191" t="s">
        <v>71</v>
      </c>
      <c r="E97" s="203" t="s">
        <v>745</v>
      </c>
      <c r="F97" s="203" t="s">
        <v>746</v>
      </c>
      <c r="G97" s="190"/>
      <c r="H97" s="190"/>
      <c r="I97" s="193"/>
      <c r="J97" s="204">
        <f>BK97</f>
        <v>0</v>
      </c>
      <c r="K97" s="190"/>
      <c r="L97" s="195"/>
      <c r="M97" s="196"/>
      <c r="N97" s="197"/>
      <c r="O97" s="197"/>
      <c r="P97" s="198">
        <f>P98</f>
        <v>0</v>
      </c>
      <c r="Q97" s="197"/>
      <c r="R97" s="198">
        <f>R98</f>
        <v>0</v>
      </c>
      <c r="S97" s="197"/>
      <c r="T97" s="199">
        <f>T98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0" t="s">
        <v>82</v>
      </c>
      <c r="AT97" s="201" t="s">
        <v>71</v>
      </c>
      <c r="AU97" s="201" t="s">
        <v>80</v>
      </c>
      <c r="AY97" s="200" t="s">
        <v>133</v>
      </c>
      <c r="BK97" s="202">
        <f>BK98</f>
        <v>0</v>
      </c>
    </row>
    <row r="98" s="2" customFormat="1" ht="16.5" customHeight="1">
      <c r="A98" s="39"/>
      <c r="B98" s="40"/>
      <c r="C98" s="205" t="s">
        <v>166</v>
      </c>
      <c r="D98" s="205" t="s">
        <v>136</v>
      </c>
      <c r="E98" s="206" t="s">
        <v>747</v>
      </c>
      <c r="F98" s="207" t="s">
        <v>748</v>
      </c>
      <c r="G98" s="208" t="s">
        <v>275</v>
      </c>
      <c r="H98" s="209">
        <v>1</v>
      </c>
      <c r="I98" s="210"/>
      <c r="J98" s="211">
        <f>ROUND(I98*H98,2)</f>
        <v>0</v>
      </c>
      <c r="K98" s="207" t="s">
        <v>19</v>
      </c>
      <c r="L98" s="45"/>
      <c r="M98" s="212" t="s">
        <v>19</v>
      </c>
      <c r="N98" s="213" t="s">
        <v>43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153</v>
      </c>
      <c r="AT98" s="216" t="s">
        <v>136</v>
      </c>
      <c r="AU98" s="216" t="s">
        <v>82</v>
      </c>
      <c r="AY98" s="18" t="s">
        <v>133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80</v>
      </c>
      <c r="BK98" s="217">
        <f>ROUND(I98*H98,2)</f>
        <v>0</v>
      </c>
      <c r="BL98" s="18" t="s">
        <v>153</v>
      </c>
      <c r="BM98" s="216" t="s">
        <v>193</v>
      </c>
    </row>
    <row r="99" s="12" customFormat="1" ht="22.8" customHeight="1">
      <c r="A99" s="12"/>
      <c r="B99" s="189"/>
      <c r="C99" s="190"/>
      <c r="D99" s="191" t="s">
        <v>71</v>
      </c>
      <c r="E99" s="203" t="s">
        <v>385</v>
      </c>
      <c r="F99" s="203" t="s">
        <v>749</v>
      </c>
      <c r="G99" s="190"/>
      <c r="H99" s="190"/>
      <c r="I99" s="193"/>
      <c r="J99" s="204">
        <f>BK99</f>
        <v>0</v>
      </c>
      <c r="K99" s="190"/>
      <c r="L99" s="195"/>
      <c r="M99" s="196"/>
      <c r="N99" s="197"/>
      <c r="O99" s="197"/>
      <c r="P99" s="198">
        <f>P100</f>
        <v>0</v>
      </c>
      <c r="Q99" s="197"/>
      <c r="R99" s="198">
        <f>R100</f>
        <v>0</v>
      </c>
      <c r="S99" s="197"/>
      <c r="T99" s="199">
        <f>T100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0" t="s">
        <v>82</v>
      </c>
      <c r="AT99" s="201" t="s">
        <v>71</v>
      </c>
      <c r="AU99" s="201" t="s">
        <v>80</v>
      </c>
      <c r="AY99" s="200" t="s">
        <v>133</v>
      </c>
      <c r="BK99" s="202">
        <f>BK100</f>
        <v>0</v>
      </c>
    </row>
    <row r="100" s="2" customFormat="1" ht="16.5" customHeight="1">
      <c r="A100" s="39"/>
      <c r="B100" s="40"/>
      <c r="C100" s="205" t="s">
        <v>171</v>
      </c>
      <c r="D100" s="205" t="s">
        <v>136</v>
      </c>
      <c r="E100" s="206" t="s">
        <v>750</v>
      </c>
      <c r="F100" s="207" t="s">
        <v>751</v>
      </c>
      <c r="G100" s="208" t="s">
        <v>752</v>
      </c>
      <c r="H100" s="209">
        <v>4</v>
      </c>
      <c r="I100" s="210"/>
      <c r="J100" s="211">
        <f>ROUND(I100*H100,2)</f>
        <v>0</v>
      </c>
      <c r="K100" s="207" t="s">
        <v>19</v>
      </c>
      <c r="L100" s="45"/>
      <c r="M100" s="212" t="s">
        <v>19</v>
      </c>
      <c r="N100" s="213" t="s">
        <v>43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153</v>
      </c>
      <c r="AT100" s="216" t="s">
        <v>136</v>
      </c>
      <c r="AU100" s="216" t="s">
        <v>82</v>
      </c>
      <c r="AY100" s="18" t="s">
        <v>133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80</v>
      </c>
      <c r="BK100" s="217">
        <f>ROUND(I100*H100,2)</f>
        <v>0</v>
      </c>
      <c r="BL100" s="18" t="s">
        <v>153</v>
      </c>
      <c r="BM100" s="216" t="s">
        <v>221</v>
      </c>
    </row>
    <row r="101" s="12" customFormat="1" ht="22.8" customHeight="1">
      <c r="A101" s="12"/>
      <c r="B101" s="189"/>
      <c r="C101" s="190"/>
      <c r="D101" s="191" t="s">
        <v>71</v>
      </c>
      <c r="E101" s="203" t="s">
        <v>753</v>
      </c>
      <c r="F101" s="203" t="s">
        <v>754</v>
      </c>
      <c r="G101" s="190"/>
      <c r="H101" s="190"/>
      <c r="I101" s="193"/>
      <c r="J101" s="204">
        <f>BK101</f>
        <v>0</v>
      </c>
      <c r="K101" s="190"/>
      <c r="L101" s="195"/>
      <c r="M101" s="196"/>
      <c r="N101" s="197"/>
      <c r="O101" s="197"/>
      <c r="P101" s="198">
        <f>SUM(P102:P131)</f>
        <v>0</v>
      </c>
      <c r="Q101" s="197"/>
      <c r="R101" s="198">
        <f>SUM(R102:R131)</f>
        <v>0</v>
      </c>
      <c r="S101" s="197"/>
      <c r="T101" s="199">
        <f>SUM(T102:T131)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0" t="s">
        <v>82</v>
      </c>
      <c r="AT101" s="201" t="s">
        <v>71</v>
      </c>
      <c r="AU101" s="201" t="s">
        <v>80</v>
      </c>
      <c r="AY101" s="200" t="s">
        <v>133</v>
      </c>
      <c r="BK101" s="202">
        <f>SUM(BK102:BK131)</f>
        <v>0</v>
      </c>
    </row>
    <row r="102" s="2" customFormat="1" ht="16.5" customHeight="1">
      <c r="A102" s="39"/>
      <c r="B102" s="40"/>
      <c r="C102" s="205" t="s">
        <v>176</v>
      </c>
      <c r="D102" s="205" t="s">
        <v>136</v>
      </c>
      <c r="E102" s="206" t="s">
        <v>755</v>
      </c>
      <c r="F102" s="207" t="s">
        <v>756</v>
      </c>
      <c r="G102" s="208" t="s">
        <v>179</v>
      </c>
      <c r="H102" s="209">
        <v>25</v>
      </c>
      <c r="I102" s="210"/>
      <c r="J102" s="211">
        <f>ROUND(I102*H102,2)</f>
        <v>0</v>
      </c>
      <c r="K102" s="207" t="s">
        <v>19</v>
      </c>
      <c r="L102" s="45"/>
      <c r="M102" s="212" t="s">
        <v>19</v>
      </c>
      <c r="N102" s="213" t="s">
        <v>43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153</v>
      </c>
      <c r="AT102" s="216" t="s">
        <v>136</v>
      </c>
      <c r="AU102" s="216" t="s">
        <v>82</v>
      </c>
      <c r="AY102" s="18" t="s">
        <v>133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80</v>
      </c>
      <c r="BK102" s="217">
        <f>ROUND(I102*H102,2)</f>
        <v>0</v>
      </c>
      <c r="BL102" s="18" t="s">
        <v>153</v>
      </c>
      <c r="BM102" s="216" t="s">
        <v>232</v>
      </c>
    </row>
    <row r="103" s="2" customFormat="1" ht="16.5" customHeight="1">
      <c r="A103" s="39"/>
      <c r="B103" s="40"/>
      <c r="C103" s="257" t="s">
        <v>183</v>
      </c>
      <c r="D103" s="257" t="s">
        <v>266</v>
      </c>
      <c r="E103" s="258" t="s">
        <v>757</v>
      </c>
      <c r="F103" s="259" t="s">
        <v>756</v>
      </c>
      <c r="G103" s="260" t="s">
        <v>179</v>
      </c>
      <c r="H103" s="261">
        <v>25</v>
      </c>
      <c r="I103" s="262"/>
      <c r="J103" s="263">
        <f>ROUND(I103*H103,2)</f>
        <v>0</v>
      </c>
      <c r="K103" s="259" t="s">
        <v>19</v>
      </c>
      <c r="L103" s="264"/>
      <c r="M103" s="265" t="s">
        <v>19</v>
      </c>
      <c r="N103" s="266" t="s">
        <v>43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269</v>
      </c>
      <c r="AT103" s="216" t="s">
        <v>266</v>
      </c>
      <c r="AU103" s="216" t="s">
        <v>82</v>
      </c>
      <c r="AY103" s="18" t="s">
        <v>133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80</v>
      </c>
      <c r="BK103" s="217">
        <f>ROUND(I103*H103,2)</f>
        <v>0</v>
      </c>
      <c r="BL103" s="18" t="s">
        <v>153</v>
      </c>
      <c r="BM103" s="216" t="s">
        <v>153</v>
      </c>
    </row>
    <row r="104" s="2" customFormat="1" ht="16.5" customHeight="1">
      <c r="A104" s="39"/>
      <c r="B104" s="40"/>
      <c r="C104" s="205" t="s">
        <v>134</v>
      </c>
      <c r="D104" s="205" t="s">
        <v>136</v>
      </c>
      <c r="E104" s="206" t="s">
        <v>758</v>
      </c>
      <c r="F104" s="207" t="s">
        <v>759</v>
      </c>
      <c r="G104" s="208" t="s">
        <v>760</v>
      </c>
      <c r="H104" s="209">
        <v>85</v>
      </c>
      <c r="I104" s="210"/>
      <c r="J104" s="211">
        <f>ROUND(I104*H104,2)</f>
        <v>0</v>
      </c>
      <c r="K104" s="207" t="s">
        <v>19</v>
      </c>
      <c r="L104" s="45"/>
      <c r="M104" s="212" t="s">
        <v>19</v>
      </c>
      <c r="N104" s="213" t="s">
        <v>43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153</v>
      </c>
      <c r="AT104" s="216" t="s">
        <v>136</v>
      </c>
      <c r="AU104" s="216" t="s">
        <v>82</v>
      </c>
      <c r="AY104" s="18" t="s">
        <v>133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80</v>
      </c>
      <c r="BK104" s="217">
        <f>ROUND(I104*H104,2)</f>
        <v>0</v>
      </c>
      <c r="BL104" s="18" t="s">
        <v>153</v>
      </c>
      <c r="BM104" s="216" t="s">
        <v>258</v>
      </c>
    </row>
    <row r="105" s="2" customFormat="1" ht="16.5" customHeight="1">
      <c r="A105" s="39"/>
      <c r="B105" s="40"/>
      <c r="C105" s="257" t="s">
        <v>193</v>
      </c>
      <c r="D105" s="257" t="s">
        <v>266</v>
      </c>
      <c r="E105" s="258" t="s">
        <v>761</v>
      </c>
      <c r="F105" s="259" t="s">
        <v>762</v>
      </c>
      <c r="G105" s="260" t="s">
        <v>760</v>
      </c>
      <c r="H105" s="261">
        <v>10</v>
      </c>
      <c r="I105" s="262"/>
      <c r="J105" s="263">
        <f>ROUND(I105*H105,2)</f>
        <v>0</v>
      </c>
      <c r="K105" s="259" t="s">
        <v>19</v>
      </c>
      <c r="L105" s="264"/>
      <c r="M105" s="265" t="s">
        <v>19</v>
      </c>
      <c r="N105" s="266" t="s">
        <v>43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269</v>
      </c>
      <c r="AT105" s="216" t="s">
        <v>266</v>
      </c>
      <c r="AU105" s="216" t="s">
        <v>82</v>
      </c>
      <c r="AY105" s="18" t="s">
        <v>133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80</v>
      </c>
      <c r="BK105" s="217">
        <f>ROUND(I105*H105,2)</f>
        <v>0</v>
      </c>
      <c r="BL105" s="18" t="s">
        <v>153</v>
      </c>
      <c r="BM105" s="216" t="s">
        <v>272</v>
      </c>
    </row>
    <row r="106" s="2" customFormat="1" ht="16.5" customHeight="1">
      <c r="A106" s="39"/>
      <c r="B106" s="40"/>
      <c r="C106" s="257" t="s">
        <v>215</v>
      </c>
      <c r="D106" s="257" t="s">
        <v>266</v>
      </c>
      <c r="E106" s="258" t="s">
        <v>763</v>
      </c>
      <c r="F106" s="259" t="s">
        <v>764</v>
      </c>
      <c r="G106" s="260" t="s">
        <v>760</v>
      </c>
      <c r="H106" s="261">
        <v>5</v>
      </c>
      <c r="I106" s="262"/>
      <c r="J106" s="263">
        <f>ROUND(I106*H106,2)</f>
        <v>0</v>
      </c>
      <c r="K106" s="259" t="s">
        <v>19</v>
      </c>
      <c r="L106" s="264"/>
      <c r="M106" s="265" t="s">
        <v>19</v>
      </c>
      <c r="N106" s="266" t="s">
        <v>43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269</v>
      </c>
      <c r="AT106" s="216" t="s">
        <v>266</v>
      </c>
      <c r="AU106" s="216" t="s">
        <v>82</v>
      </c>
      <c r="AY106" s="18" t="s">
        <v>133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80</v>
      </c>
      <c r="BK106" s="217">
        <f>ROUND(I106*H106,2)</f>
        <v>0</v>
      </c>
      <c r="BL106" s="18" t="s">
        <v>153</v>
      </c>
      <c r="BM106" s="216" t="s">
        <v>281</v>
      </c>
    </row>
    <row r="107" s="2" customFormat="1" ht="16.5" customHeight="1">
      <c r="A107" s="39"/>
      <c r="B107" s="40"/>
      <c r="C107" s="257" t="s">
        <v>221</v>
      </c>
      <c r="D107" s="257" t="s">
        <v>266</v>
      </c>
      <c r="E107" s="258" t="s">
        <v>765</v>
      </c>
      <c r="F107" s="259" t="s">
        <v>766</v>
      </c>
      <c r="G107" s="260" t="s">
        <v>760</v>
      </c>
      <c r="H107" s="261">
        <v>5</v>
      </c>
      <c r="I107" s="262"/>
      <c r="J107" s="263">
        <f>ROUND(I107*H107,2)</f>
        <v>0</v>
      </c>
      <c r="K107" s="259" t="s">
        <v>19</v>
      </c>
      <c r="L107" s="264"/>
      <c r="M107" s="265" t="s">
        <v>19</v>
      </c>
      <c r="N107" s="266" t="s">
        <v>43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269</v>
      </c>
      <c r="AT107" s="216" t="s">
        <v>266</v>
      </c>
      <c r="AU107" s="216" t="s">
        <v>82</v>
      </c>
      <c r="AY107" s="18" t="s">
        <v>133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80</v>
      </c>
      <c r="BK107" s="217">
        <f>ROUND(I107*H107,2)</f>
        <v>0</v>
      </c>
      <c r="BL107" s="18" t="s">
        <v>153</v>
      </c>
      <c r="BM107" s="216" t="s">
        <v>290</v>
      </c>
    </row>
    <row r="108" s="2" customFormat="1" ht="16.5" customHeight="1">
      <c r="A108" s="39"/>
      <c r="B108" s="40"/>
      <c r="C108" s="257" t="s">
        <v>226</v>
      </c>
      <c r="D108" s="257" t="s">
        <v>266</v>
      </c>
      <c r="E108" s="258" t="s">
        <v>767</v>
      </c>
      <c r="F108" s="259" t="s">
        <v>768</v>
      </c>
      <c r="G108" s="260" t="s">
        <v>760</v>
      </c>
      <c r="H108" s="261">
        <v>5</v>
      </c>
      <c r="I108" s="262"/>
      <c r="J108" s="263">
        <f>ROUND(I108*H108,2)</f>
        <v>0</v>
      </c>
      <c r="K108" s="259" t="s">
        <v>19</v>
      </c>
      <c r="L108" s="264"/>
      <c r="M108" s="265" t="s">
        <v>19</v>
      </c>
      <c r="N108" s="266" t="s">
        <v>43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269</v>
      </c>
      <c r="AT108" s="216" t="s">
        <v>266</v>
      </c>
      <c r="AU108" s="216" t="s">
        <v>82</v>
      </c>
      <c r="AY108" s="18" t="s">
        <v>133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80</v>
      </c>
      <c r="BK108" s="217">
        <f>ROUND(I108*H108,2)</f>
        <v>0</v>
      </c>
      <c r="BL108" s="18" t="s">
        <v>153</v>
      </c>
      <c r="BM108" s="216" t="s">
        <v>308</v>
      </c>
    </row>
    <row r="109" s="2" customFormat="1" ht="16.5" customHeight="1">
      <c r="A109" s="39"/>
      <c r="B109" s="40"/>
      <c r="C109" s="257" t="s">
        <v>232</v>
      </c>
      <c r="D109" s="257" t="s">
        <v>266</v>
      </c>
      <c r="E109" s="258" t="s">
        <v>769</v>
      </c>
      <c r="F109" s="259" t="s">
        <v>770</v>
      </c>
      <c r="G109" s="260" t="s">
        <v>760</v>
      </c>
      <c r="H109" s="261">
        <v>18</v>
      </c>
      <c r="I109" s="262"/>
      <c r="J109" s="263">
        <f>ROUND(I109*H109,2)</f>
        <v>0</v>
      </c>
      <c r="K109" s="259" t="s">
        <v>19</v>
      </c>
      <c r="L109" s="264"/>
      <c r="M109" s="265" t="s">
        <v>19</v>
      </c>
      <c r="N109" s="266" t="s">
        <v>43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269</v>
      </c>
      <c r="AT109" s="216" t="s">
        <v>266</v>
      </c>
      <c r="AU109" s="216" t="s">
        <v>82</v>
      </c>
      <c r="AY109" s="18" t="s">
        <v>133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80</v>
      </c>
      <c r="BK109" s="217">
        <f>ROUND(I109*H109,2)</f>
        <v>0</v>
      </c>
      <c r="BL109" s="18" t="s">
        <v>153</v>
      </c>
      <c r="BM109" s="216" t="s">
        <v>321</v>
      </c>
    </row>
    <row r="110" s="2" customFormat="1" ht="16.5" customHeight="1">
      <c r="A110" s="39"/>
      <c r="B110" s="40"/>
      <c r="C110" s="257" t="s">
        <v>8</v>
      </c>
      <c r="D110" s="257" t="s">
        <v>266</v>
      </c>
      <c r="E110" s="258" t="s">
        <v>771</v>
      </c>
      <c r="F110" s="259" t="s">
        <v>772</v>
      </c>
      <c r="G110" s="260" t="s">
        <v>760</v>
      </c>
      <c r="H110" s="261">
        <v>10</v>
      </c>
      <c r="I110" s="262"/>
      <c r="J110" s="263">
        <f>ROUND(I110*H110,2)</f>
        <v>0</v>
      </c>
      <c r="K110" s="259" t="s">
        <v>19</v>
      </c>
      <c r="L110" s="264"/>
      <c r="M110" s="265" t="s">
        <v>19</v>
      </c>
      <c r="N110" s="266" t="s">
        <v>43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269</v>
      </c>
      <c r="AT110" s="216" t="s">
        <v>266</v>
      </c>
      <c r="AU110" s="216" t="s">
        <v>82</v>
      </c>
      <c r="AY110" s="18" t="s">
        <v>133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80</v>
      </c>
      <c r="BK110" s="217">
        <f>ROUND(I110*H110,2)</f>
        <v>0</v>
      </c>
      <c r="BL110" s="18" t="s">
        <v>153</v>
      </c>
      <c r="BM110" s="216" t="s">
        <v>335</v>
      </c>
    </row>
    <row r="111" s="2" customFormat="1" ht="16.5" customHeight="1">
      <c r="A111" s="39"/>
      <c r="B111" s="40"/>
      <c r="C111" s="257" t="s">
        <v>153</v>
      </c>
      <c r="D111" s="257" t="s">
        <v>266</v>
      </c>
      <c r="E111" s="258" t="s">
        <v>773</v>
      </c>
      <c r="F111" s="259" t="s">
        <v>774</v>
      </c>
      <c r="G111" s="260" t="s">
        <v>760</v>
      </c>
      <c r="H111" s="261">
        <v>32</v>
      </c>
      <c r="I111" s="262"/>
      <c r="J111" s="263">
        <f>ROUND(I111*H111,2)</f>
        <v>0</v>
      </c>
      <c r="K111" s="259" t="s">
        <v>19</v>
      </c>
      <c r="L111" s="264"/>
      <c r="M111" s="265" t="s">
        <v>19</v>
      </c>
      <c r="N111" s="266" t="s">
        <v>43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269</v>
      </c>
      <c r="AT111" s="216" t="s">
        <v>266</v>
      </c>
      <c r="AU111" s="216" t="s">
        <v>82</v>
      </c>
      <c r="AY111" s="18" t="s">
        <v>133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80</v>
      </c>
      <c r="BK111" s="217">
        <f>ROUND(I111*H111,2)</f>
        <v>0</v>
      </c>
      <c r="BL111" s="18" t="s">
        <v>153</v>
      </c>
      <c r="BM111" s="216" t="s">
        <v>269</v>
      </c>
    </row>
    <row r="112" s="2" customFormat="1" ht="16.5" customHeight="1">
      <c r="A112" s="39"/>
      <c r="B112" s="40"/>
      <c r="C112" s="205" t="s">
        <v>252</v>
      </c>
      <c r="D112" s="205" t="s">
        <v>136</v>
      </c>
      <c r="E112" s="206" t="s">
        <v>775</v>
      </c>
      <c r="F112" s="207" t="s">
        <v>776</v>
      </c>
      <c r="G112" s="208" t="s">
        <v>760</v>
      </c>
      <c r="H112" s="209">
        <v>4</v>
      </c>
      <c r="I112" s="210"/>
      <c r="J112" s="211">
        <f>ROUND(I112*H112,2)</f>
        <v>0</v>
      </c>
      <c r="K112" s="207" t="s">
        <v>19</v>
      </c>
      <c r="L112" s="45"/>
      <c r="M112" s="212" t="s">
        <v>19</v>
      </c>
      <c r="N112" s="213" t="s">
        <v>43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153</v>
      </c>
      <c r="AT112" s="216" t="s">
        <v>136</v>
      </c>
      <c r="AU112" s="216" t="s">
        <v>82</v>
      </c>
      <c r="AY112" s="18" t="s">
        <v>133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80</v>
      </c>
      <c r="BK112" s="217">
        <f>ROUND(I112*H112,2)</f>
        <v>0</v>
      </c>
      <c r="BL112" s="18" t="s">
        <v>153</v>
      </c>
      <c r="BM112" s="216" t="s">
        <v>353</v>
      </c>
    </row>
    <row r="113" s="2" customFormat="1" ht="16.5" customHeight="1">
      <c r="A113" s="39"/>
      <c r="B113" s="40"/>
      <c r="C113" s="257" t="s">
        <v>258</v>
      </c>
      <c r="D113" s="257" t="s">
        <v>266</v>
      </c>
      <c r="E113" s="258" t="s">
        <v>777</v>
      </c>
      <c r="F113" s="259" t="s">
        <v>776</v>
      </c>
      <c r="G113" s="260" t="s">
        <v>760</v>
      </c>
      <c r="H113" s="261">
        <v>4</v>
      </c>
      <c r="I113" s="262"/>
      <c r="J113" s="263">
        <f>ROUND(I113*H113,2)</f>
        <v>0</v>
      </c>
      <c r="K113" s="259" t="s">
        <v>19</v>
      </c>
      <c r="L113" s="264"/>
      <c r="M113" s="265" t="s">
        <v>19</v>
      </c>
      <c r="N113" s="266" t="s">
        <v>43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269</v>
      </c>
      <c r="AT113" s="216" t="s">
        <v>266</v>
      </c>
      <c r="AU113" s="216" t="s">
        <v>82</v>
      </c>
      <c r="AY113" s="18" t="s">
        <v>133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80</v>
      </c>
      <c r="BK113" s="217">
        <f>ROUND(I113*H113,2)</f>
        <v>0</v>
      </c>
      <c r="BL113" s="18" t="s">
        <v>153</v>
      </c>
      <c r="BM113" s="216" t="s">
        <v>365</v>
      </c>
    </row>
    <row r="114" s="2" customFormat="1" ht="16.5" customHeight="1">
      <c r="A114" s="39"/>
      <c r="B114" s="40"/>
      <c r="C114" s="205" t="s">
        <v>265</v>
      </c>
      <c r="D114" s="205" t="s">
        <v>136</v>
      </c>
      <c r="E114" s="206" t="s">
        <v>778</v>
      </c>
      <c r="F114" s="207" t="s">
        <v>779</v>
      </c>
      <c r="G114" s="208" t="s">
        <v>179</v>
      </c>
      <c r="H114" s="209">
        <v>230</v>
      </c>
      <c r="I114" s="210"/>
      <c r="J114" s="211">
        <f>ROUND(I114*H114,2)</f>
        <v>0</v>
      </c>
      <c r="K114" s="207" t="s">
        <v>19</v>
      </c>
      <c r="L114" s="45"/>
      <c r="M114" s="212" t="s">
        <v>19</v>
      </c>
      <c r="N114" s="213" t="s">
        <v>43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153</v>
      </c>
      <c r="AT114" s="216" t="s">
        <v>136</v>
      </c>
      <c r="AU114" s="216" t="s">
        <v>82</v>
      </c>
      <c r="AY114" s="18" t="s">
        <v>133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80</v>
      </c>
      <c r="BK114" s="217">
        <f>ROUND(I114*H114,2)</f>
        <v>0</v>
      </c>
      <c r="BL114" s="18" t="s">
        <v>153</v>
      </c>
      <c r="BM114" s="216" t="s">
        <v>378</v>
      </c>
    </row>
    <row r="115" s="2" customFormat="1" ht="16.5" customHeight="1">
      <c r="A115" s="39"/>
      <c r="B115" s="40"/>
      <c r="C115" s="257" t="s">
        <v>272</v>
      </c>
      <c r="D115" s="257" t="s">
        <v>266</v>
      </c>
      <c r="E115" s="258" t="s">
        <v>780</v>
      </c>
      <c r="F115" s="259" t="s">
        <v>781</v>
      </c>
      <c r="G115" s="260" t="s">
        <v>179</v>
      </c>
      <c r="H115" s="261">
        <v>230</v>
      </c>
      <c r="I115" s="262"/>
      <c r="J115" s="263">
        <f>ROUND(I115*H115,2)</f>
        <v>0</v>
      </c>
      <c r="K115" s="259" t="s">
        <v>19</v>
      </c>
      <c r="L115" s="264"/>
      <c r="M115" s="265" t="s">
        <v>19</v>
      </c>
      <c r="N115" s="266" t="s">
        <v>43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269</v>
      </c>
      <c r="AT115" s="216" t="s">
        <v>266</v>
      </c>
      <c r="AU115" s="216" t="s">
        <v>82</v>
      </c>
      <c r="AY115" s="18" t="s">
        <v>133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80</v>
      </c>
      <c r="BK115" s="217">
        <f>ROUND(I115*H115,2)</f>
        <v>0</v>
      </c>
      <c r="BL115" s="18" t="s">
        <v>153</v>
      </c>
      <c r="BM115" s="216" t="s">
        <v>394</v>
      </c>
    </row>
    <row r="116" s="2" customFormat="1" ht="16.5" customHeight="1">
      <c r="A116" s="39"/>
      <c r="B116" s="40"/>
      <c r="C116" s="205" t="s">
        <v>7</v>
      </c>
      <c r="D116" s="205" t="s">
        <v>136</v>
      </c>
      <c r="E116" s="206" t="s">
        <v>782</v>
      </c>
      <c r="F116" s="207" t="s">
        <v>783</v>
      </c>
      <c r="G116" s="208" t="s">
        <v>179</v>
      </c>
      <c r="H116" s="209">
        <v>10</v>
      </c>
      <c r="I116" s="210"/>
      <c r="J116" s="211">
        <f>ROUND(I116*H116,2)</f>
        <v>0</v>
      </c>
      <c r="K116" s="207" t="s">
        <v>19</v>
      </c>
      <c r="L116" s="45"/>
      <c r="M116" s="212" t="s">
        <v>19</v>
      </c>
      <c r="N116" s="213" t="s">
        <v>43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153</v>
      </c>
      <c r="AT116" s="216" t="s">
        <v>136</v>
      </c>
      <c r="AU116" s="216" t="s">
        <v>82</v>
      </c>
      <c r="AY116" s="18" t="s">
        <v>133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80</v>
      </c>
      <c r="BK116" s="217">
        <f>ROUND(I116*H116,2)</f>
        <v>0</v>
      </c>
      <c r="BL116" s="18" t="s">
        <v>153</v>
      </c>
      <c r="BM116" s="216" t="s">
        <v>407</v>
      </c>
    </row>
    <row r="117" s="2" customFormat="1" ht="16.5" customHeight="1">
      <c r="A117" s="39"/>
      <c r="B117" s="40"/>
      <c r="C117" s="257" t="s">
        <v>281</v>
      </c>
      <c r="D117" s="257" t="s">
        <v>266</v>
      </c>
      <c r="E117" s="258" t="s">
        <v>784</v>
      </c>
      <c r="F117" s="259" t="s">
        <v>785</v>
      </c>
      <c r="G117" s="260" t="s">
        <v>179</v>
      </c>
      <c r="H117" s="261">
        <v>10</v>
      </c>
      <c r="I117" s="262"/>
      <c r="J117" s="263">
        <f>ROUND(I117*H117,2)</f>
        <v>0</v>
      </c>
      <c r="K117" s="259" t="s">
        <v>19</v>
      </c>
      <c r="L117" s="264"/>
      <c r="M117" s="265" t="s">
        <v>19</v>
      </c>
      <c r="N117" s="266" t="s">
        <v>43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269</v>
      </c>
      <c r="AT117" s="216" t="s">
        <v>266</v>
      </c>
      <c r="AU117" s="216" t="s">
        <v>82</v>
      </c>
      <c r="AY117" s="18" t="s">
        <v>133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80</v>
      </c>
      <c r="BK117" s="217">
        <f>ROUND(I117*H117,2)</f>
        <v>0</v>
      </c>
      <c r="BL117" s="18" t="s">
        <v>153</v>
      </c>
      <c r="BM117" s="216" t="s">
        <v>421</v>
      </c>
    </row>
    <row r="118" s="2" customFormat="1" ht="16.5" customHeight="1">
      <c r="A118" s="39"/>
      <c r="B118" s="40"/>
      <c r="C118" s="205" t="s">
        <v>286</v>
      </c>
      <c r="D118" s="205" t="s">
        <v>136</v>
      </c>
      <c r="E118" s="206" t="s">
        <v>786</v>
      </c>
      <c r="F118" s="207" t="s">
        <v>787</v>
      </c>
      <c r="G118" s="208" t="s">
        <v>760</v>
      </c>
      <c r="H118" s="209">
        <v>5</v>
      </c>
      <c r="I118" s="210"/>
      <c r="J118" s="211">
        <f>ROUND(I118*H118,2)</f>
        <v>0</v>
      </c>
      <c r="K118" s="207" t="s">
        <v>19</v>
      </c>
      <c r="L118" s="45"/>
      <c r="M118" s="212" t="s">
        <v>19</v>
      </c>
      <c r="N118" s="213" t="s">
        <v>43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153</v>
      </c>
      <c r="AT118" s="216" t="s">
        <v>136</v>
      </c>
      <c r="AU118" s="216" t="s">
        <v>82</v>
      </c>
      <c r="AY118" s="18" t="s">
        <v>133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80</v>
      </c>
      <c r="BK118" s="217">
        <f>ROUND(I118*H118,2)</f>
        <v>0</v>
      </c>
      <c r="BL118" s="18" t="s">
        <v>153</v>
      </c>
      <c r="BM118" s="216" t="s">
        <v>432</v>
      </c>
    </row>
    <row r="119" s="2" customFormat="1" ht="16.5" customHeight="1">
      <c r="A119" s="39"/>
      <c r="B119" s="40"/>
      <c r="C119" s="257" t="s">
        <v>290</v>
      </c>
      <c r="D119" s="257" t="s">
        <v>266</v>
      </c>
      <c r="E119" s="258" t="s">
        <v>788</v>
      </c>
      <c r="F119" s="259" t="s">
        <v>789</v>
      </c>
      <c r="G119" s="260" t="s">
        <v>760</v>
      </c>
      <c r="H119" s="261">
        <v>5</v>
      </c>
      <c r="I119" s="262"/>
      <c r="J119" s="263">
        <f>ROUND(I119*H119,2)</f>
        <v>0</v>
      </c>
      <c r="K119" s="259" t="s">
        <v>19</v>
      </c>
      <c r="L119" s="264"/>
      <c r="M119" s="265" t="s">
        <v>19</v>
      </c>
      <c r="N119" s="266" t="s">
        <v>43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269</v>
      </c>
      <c r="AT119" s="216" t="s">
        <v>266</v>
      </c>
      <c r="AU119" s="216" t="s">
        <v>82</v>
      </c>
      <c r="AY119" s="18" t="s">
        <v>133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80</v>
      </c>
      <c r="BK119" s="217">
        <f>ROUND(I119*H119,2)</f>
        <v>0</v>
      </c>
      <c r="BL119" s="18" t="s">
        <v>153</v>
      </c>
      <c r="BM119" s="216" t="s">
        <v>442</v>
      </c>
    </row>
    <row r="120" s="2" customFormat="1" ht="16.5" customHeight="1">
      <c r="A120" s="39"/>
      <c r="B120" s="40"/>
      <c r="C120" s="205" t="s">
        <v>299</v>
      </c>
      <c r="D120" s="205" t="s">
        <v>136</v>
      </c>
      <c r="E120" s="206" t="s">
        <v>790</v>
      </c>
      <c r="F120" s="207" t="s">
        <v>791</v>
      </c>
      <c r="G120" s="208" t="s">
        <v>792</v>
      </c>
      <c r="H120" s="209">
        <v>5</v>
      </c>
      <c r="I120" s="210"/>
      <c r="J120" s="211">
        <f>ROUND(I120*H120,2)</f>
        <v>0</v>
      </c>
      <c r="K120" s="207" t="s">
        <v>19</v>
      </c>
      <c r="L120" s="45"/>
      <c r="M120" s="212" t="s">
        <v>19</v>
      </c>
      <c r="N120" s="213" t="s">
        <v>43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153</v>
      </c>
      <c r="AT120" s="216" t="s">
        <v>136</v>
      </c>
      <c r="AU120" s="216" t="s">
        <v>82</v>
      </c>
      <c r="AY120" s="18" t="s">
        <v>133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80</v>
      </c>
      <c r="BK120" s="217">
        <f>ROUND(I120*H120,2)</f>
        <v>0</v>
      </c>
      <c r="BL120" s="18" t="s">
        <v>153</v>
      </c>
      <c r="BM120" s="216" t="s">
        <v>453</v>
      </c>
    </row>
    <row r="121" s="2" customFormat="1" ht="16.5" customHeight="1">
      <c r="A121" s="39"/>
      <c r="B121" s="40"/>
      <c r="C121" s="257" t="s">
        <v>308</v>
      </c>
      <c r="D121" s="257" t="s">
        <v>266</v>
      </c>
      <c r="E121" s="258" t="s">
        <v>793</v>
      </c>
      <c r="F121" s="259" t="s">
        <v>794</v>
      </c>
      <c r="G121" s="260" t="s">
        <v>792</v>
      </c>
      <c r="H121" s="261">
        <v>5</v>
      </c>
      <c r="I121" s="262"/>
      <c r="J121" s="263">
        <f>ROUND(I121*H121,2)</f>
        <v>0</v>
      </c>
      <c r="K121" s="259" t="s">
        <v>19</v>
      </c>
      <c r="L121" s="264"/>
      <c r="M121" s="265" t="s">
        <v>19</v>
      </c>
      <c r="N121" s="266" t="s">
        <v>43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269</v>
      </c>
      <c r="AT121" s="216" t="s">
        <v>266</v>
      </c>
      <c r="AU121" s="216" t="s">
        <v>82</v>
      </c>
      <c r="AY121" s="18" t="s">
        <v>133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80</v>
      </c>
      <c r="BK121" s="217">
        <f>ROUND(I121*H121,2)</f>
        <v>0</v>
      </c>
      <c r="BL121" s="18" t="s">
        <v>153</v>
      </c>
      <c r="BM121" s="216" t="s">
        <v>464</v>
      </c>
    </row>
    <row r="122" s="2" customFormat="1" ht="16.5" customHeight="1">
      <c r="A122" s="39"/>
      <c r="B122" s="40"/>
      <c r="C122" s="205" t="s">
        <v>314</v>
      </c>
      <c r="D122" s="205" t="s">
        <v>136</v>
      </c>
      <c r="E122" s="206" t="s">
        <v>795</v>
      </c>
      <c r="F122" s="207" t="s">
        <v>796</v>
      </c>
      <c r="G122" s="208" t="s">
        <v>760</v>
      </c>
      <c r="H122" s="209">
        <v>91</v>
      </c>
      <c r="I122" s="210"/>
      <c r="J122" s="211">
        <f>ROUND(I122*H122,2)</f>
        <v>0</v>
      </c>
      <c r="K122" s="207" t="s">
        <v>19</v>
      </c>
      <c r="L122" s="45"/>
      <c r="M122" s="212" t="s">
        <v>19</v>
      </c>
      <c r="N122" s="213" t="s">
        <v>43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153</v>
      </c>
      <c r="AT122" s="216" t="s">
        <v>136</v>
      </c>
      <c r="AU122" s="216" t="s">
        <v>82</v>
      </c>
      <c r="AY122" s="18" t="s">
        <v>133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80</v>
      </c>
      <c r="BK122" s="217">
        <f>ROUND(I122*H122,2)</f>
        <v>0</v>
      </c>
      <c r="BL122" s="18" t="s">
        <v>153</v>
      </c>
      <c r="BM122" s="216" t="s">
        <v>481</v>
      </c>
    </row>
    <row r="123" s="2" customFormat="1" ht="16.5" customHeight="1">
      <c r="A123" s="39"/>
      <c r="B123" s="40"/>
      <c r="C123" s="257" t="s">
        <v>321</v>
      </c>
      <c r="D123" s="257" t="s">
        <v>266</v>
      </c>
      <c r="E123" s="258" t="s">
        <v>797</v>
      </c>
      <c r="F123" s="259" t="s">
        <v>796</v>
      </c>
      <c r="G123" s="260" t="s">
        <v>760</v>
      </c>
      <c r="H123" s="261">
        <v>91</v>
      </c>
      <c r="I123" s="262"/>
      <c r="J123" s="263">
        <f>ROUND(I123*H123,2)</f>
        <v>0</v>
      </c>
      <c r="K123" s="259" t="s">
        <v>19</v>
      </c>
      <c r="L123" s="264"/>
      <c r="M123" s="265" t="s">
        <v>19</v>
      </c>
      <c r="N123" s="266" t="s">
        <v>43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269</v>
      </c>
      <c r="AT123" s="216" t="s">
        <v>266</v>
      </c>
      <c r="AU123" s="216" t="s">
        <v>82</v>
      </c>
      <c r="AY123" s="18" t="s">
        <v>133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80</v>
      </c>
      <c r="BK123" s="217">
        <f>ROUND(I123*H123,2)</f>
        <v>0</v>
      </c>
      <c r="BL123" s="18" t="s">
        <v>153</v>
      </c>
      <c r="BM123" s="216" t="s">
        <v>498</v>
      </c>
    </row>
    <row r="124" s="2" customFormat="1" ht="16.5" customHeight="1">
      <c r="A124" s="39"/>
      <c r="B124" s="40"/>
      <c r="C124" s="205" t="s">
        <v>328</v>
      </c>
      <c r="D124" s="205" t="s">
        <v>136</v>
      </c>
      <c r="E124" s="206" t="s">
        <v>798</v>
      </c>
      <c r="F124" s="207" t="s">
        <v>799</v>
      </c>
      <c r="G124" s="208" t="s">
        <v>760</v>
      </c>
      <c r="H124" s="209">
        <v>15</v>
      </c>
      <c r="I124" s="210"/>
      <c r="J124" s="211">
        <f>ROUND(I124*H124,2)</f>
        <v>0</v>
      </c>
      <c r="K124" s="207" t="s">
        <v>19</v>
      </c>
      <c r="L124" s="45"/>
      <c r="M124" s="212" t="s">
        <v>19</v>
      </c>
      <c r="N124" s="213" t="s">
        <v>43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153</v>
      </c>
      <c r="AT124" s="216" t="s">
        <v>136</v>
      </c>
      <c r="AU124" s="216" t="s">
        <v>82</v>
      </c>
      <c r="AY124" s="18" t="s">
        <v>133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80</v>
      </c>
      <c r="BK124" s="217">
        <f>ROUND(I124*H124,2)</f>
        <v>0</v>
      </c>
      <c r="BL124" s="18" t="s">
        <v>153</v>
      </c>
      <c r="BM124" s="216" t="s">
        <v>511</v>
      </c>
    </row>
    <row r="125" s="2" customFormat="1" ht="16.5" customHeight="1">
      <c r="A125" s="39"/>
      <c r="B125" s="40"/>
      <c r="C125" s="257" t="s">
        <v>335</v>
      </c>
      <c r="D125" s="257" t="s">
        <v>266</v>
      </c>
      <c r="E125" s="258" t="s">
        <v>800</v>
      </c>
      <c r="F125" s="259" t="s">
        <v>801</v>
      </c>
      <c r="G125" s="260" t="s">
        <v>760</v>
      </c>
      <c r="H125" s="261">
        <v>15</v>
      </c>
      <c r="I125" s="262"/>
      <c r="J125" s="263">
        <f>ROUND(I125*H125,2)</f>
        <v>0</v>
      </c>
      <c r="K125" s="259" t="s">
        <v>19</v>
      </c>
      <c r="L125" s="264"/>
      <c r="M125" s="265" t="s">
        <v>19</v>
      </c>
      <c r="N125" s="266" t="s">
        <v>43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269</v>
      </c>
      <c r="AT125" s="216" t="s">
        <v>266</v>
      </c>
      <c r="AU125" s="216" t="s">
        <v>82</v>
      </c>
      <c r="AY125" s="18" t="s">
        <v>133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80</v>
      </c>
      <c r="BK125" s="217">
        <f>ROUND(I125*H125,2)</f>
        <v>0</v>
      </c>
      <c r="BL125" s="18" t="s">
        <v>153</v>
      </c>
      <c r="BM125" s="216" t="s">
        <v>521</v>
      </c>
    </row>
    <row r="126" s="2" customFormat="1" ht="16.5" customHeight="1">
      <c r="A126" s="39"/>
      <c r="B126" s="40"/>
      <c r="C126" s="205" t="s">
        <v>339</v>
      </c>
      <c r="D126" s="205" t="s">
        <v>136</v>
      </c>
      <c r="E126" s="206" t="s">
        <v>802</v>
      </c>
      <c r="F126" s="207" t="s">
        <v>803</v>
      </c>
      <c r="G126" s="208" t="s">
        <v>760</v>
      </c>
      <c r="H126" s="209">
        <v>1</v>
      </c>
      <c r="I126" s="210"/>
      <c r="J126" s="211">
        <f>ROUND(I126*H126,2)</f>
        <v>0</v>
      </c>
      <c r="K126" s="207" t="s">
        <v>19</v>
      </c>
      <c r="L126" s="45"/>
      <c r="M126" s="212" t="s">
        <v>19</v>
      </c>
      <c r="N126" s="213" t="s">
        <v>43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153</v>
      </c>
      <c r="AT126" s="216" t="s">
        <v>136</v>
      </c>
      <c r="AU126" s="216" t="s">
        <v>82</v>
      </c>
      <c r="AY126" s="18" t="s">
        <v>133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80</v>
      </c>
      <c r="BK126" s="217">
        <f>ROUND(I126*H126,2)</f>
        <v>0</v>
      </c>
      <c r="BL126" s="18" t="s">
        <v>153</v>
      </c>
      <c r="BM126" s="216" t="s">
        <v>533</v>
      </c>
    </row>
    <row r="127" s="2" customFormat="1" ht="16.5" customHeight="1">
      <c r="A127" s="39"/>
      <c r="B127" s="40"/>
      <c r="C127" s="257" t="s">
        <v>269</v>
      </c>
      <c r="D127" s="257" t="s">
        <v>266</v>
      </c>
      <c r="E127" s="258" t="s">
        <v>804</v>
      </c>
      <c r="F127" s="259" t="s">
        <v>805</v>
      </c>
      <c r="G127" s="260" t="s">
        <v>760</v>
      </c>
      <c r="H127" s="261">
        <v>1</v>
      </c>
      <c r="I127" s="262"/>
      <c r="J127" s="263">
        <f>ROUND(I127*H127,2)</f>
        <v>0</v>
      </c>
      <c r="K127" s="259" t="s">
        <v>19</v>
      </c>
      <c r="L127" s="264"/>
      <c r="M127" s="265" t="s">
        <v>19</v>
      </c>
      <c r="N127" s="266" t="s">
        <v>43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269</v>
      </c>
      <c r="AT127" s="216" t="s">
        <v>266</v>
      </c>
      <c r="AU127" s="216" t="s">
        <v>82</v>
      </c>
      <c r="AY127" s="18" t="s">
        <v>133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80</v>
      </c>
      <c r="BK127" s="217">
        <f>ROUND(I127*H127,2)</f>
        <v>0</v>
      </c>
      <c r="BL127" s="18" t="s">
        <v>153</v>
      </c>
      <c r="BM127" s="216" t="s">
        <v>546</v>
      </c>
    </row>
    <row r="128" s="2" customFormat="1" ht="16.5" customHeight="1">
      <c r="A128" s="39"/>
      <c r="B128" s="40"/>
      <c r="C128" s="205" t="s">
        <v>348</v>
      </c>
      <c r="D128" s="205" t="s">
        <v>136</v>
      </c>
      <c r="E128" s="206" t="s">
        <v>806</v>
      </c>
      <c r="F128" s="207" t="s">
        <v>807</v>
      </c>
      <c r="G128" s="208" t="s">
        <v>760</v>
      </c>
      <c r="H128" s="209">
        <v>8</v>
      </c>
      <c r="I128" s="210"/>
      <c r="J128" s="211">
        <f>ROUND(I128*H128,2)</f>
        <v>0</v>
      </c>
      <c r="K128" s="207" t="s">
        <v>19</v>
      </c>
      <c r="L128" s="45"/>
      <c r="M128" s="212" t="s">
        <v>19</v>
      </c>
      <c r="N128" s="213" t="s">
        <v>43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153</v>
      </c>
      <c r="AT128" s="216" t="s">
        <v>136</v>
      </c>
      <c r="AU128" s="216" t="s">
        <v>82</v>
      </c>
      <c r="AY128" s="18" t="s">
        <v>133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80</v>
      </c>
      <c r="BK128" s="217">
        <f>ROUND(I128*H128,2)</f>
        <v>0</v>
      </c>
      <c r="BL128" s="18" t="s">
        <v>153</v>
      </c>
      <c r="BM128" s="216" t="s">
        <v>558</v>
      </c>
    </row>
    <row r="129" s="2" customFormat="1" ht="16.5" customHeight="1">
      <c r="A129" s="39"/>
      <c r="B129" s="40"/>
      <c r="C129" s="257" t="s">
        <v>353</v>
      </c>
      <c r="D129" s="257" t="s">
        <v>266</v>
      </c>
      <c r="E129" s="258" t="s">
        <v>808</v>
      </c>
      <c r="F129" s="259" t="s">
        <v>809</v>
      </c>
      <c r="G129" s="260" t="s">
        <v>760</v>
      </c>
      <c r="H129" s="261">
        <v>8</v>
      </c>
      <c r="I129" s="262"/>
      <c r="J129" s="263">
        <f>ROUND(I129*H129,2)</f>
        <v>0</v>
      </c>
      <c r="K129" s="259" t="s">
        <v>19</v>
      </c>
      <c r="L129" s="264"/>
      <c r="M129" s="265" t="s">
        <v>19</v>
      </c>
      <c r="N129" s="266" t="s">
        <v>43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269</v>
      </c>
      <c r="AT129" s="216" t="s">
        <v>266</v>
      </c>
      <c r="AU129" s="216" t="s">
        <v>82</v>
      </c>
      <c r="AY129" s="18" t="s">
        <v>133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80</v>
      </c>
      <c r="BK129" s="217">
        <f>ROUND(I129*H129,2)</f>
        <v>0</v>
      </c>
      <c r="BL129" s="18" t="s">
        <v>153</v>
      </c>
      <c r="BM129" s="216" t="s">
        <v>572</v>
      </c>
    </row>
    <row r="130" s="2" customFormat="1" ht="21.75" customHeight="1">
      <c r="A130" s="39"/>
      <c r="B130" s="40"/>
      <c r="C130" s="205" t="s">
        <v>360</v>
      </c>
      <c r="D130" s="205" t="s">
        <v>136</v>
      </c>
      <c r="E130" s="206" t="s">
        <v>810</v>
      </c>
      <c r="F130" s="207" t="s">
        <v>811</v>
      </c>
      <c r="G130" s="208" t="s">
        <v>275</v>
      </c>
      <c r="H130" s="209">
        <v>1</v>
      </c>
      <c r="I130" s="210"/>
      <c r="J130" s="211">
        <f>ROUND(I130*H130,2)</f>
        <v>0</v>
      </c>
      <c r="K130" s="207" t="s">
        <v>19</v>
      </c>
      <c r="L130" s="45"/>
      <c r="M130" s="212" t="s">
        <v>19</v>
      </c>
      <c r="N130" s="213" t="s">
        <v>43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153</v>
      </c>
      <c r="AT130" s="216" t="s">
        <v>136</v>
      </c>
      <c r="AU130" s="216" t="s">
        <v>82</v>
      </c>
      <c r="AY130" s="18" t="s">
        <v>133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80</v>
      </c>
      <c r="BK130" s="217">
        <f>ROUND(I130*H130,2)</f>
        <v>0</v>
      </c>
      <c r="BL130" s="18" t="s">
        <v>153</v>
      </c>
      <c r="BM130" s="216" t="s">
        <v>588</v>
      </c>
    </row>
    <row r="131" s="2" customFormat="1" ht="21.75" customHeight="1">
      <c r="A131" s="39"/>
      <c r="B131" s="40"/>
      <c r="C131" s="257" t="s">
        <v>365</v>
      </c>
      <c r="D131" s="257" t="s">
        <v>266</v>
      </c>
      <c r="E131" s="258" t="s">
        <v>812</v>
      </c>
      <c r="F131" s="259" t="s">
        <v>811</v>
      </c>
      <c r="G131" s="260" t="s">
        <v>760</v>
      </c>
      <c r="H131" s="261">
        <v>1</v>
      </c>
      <c r="I131" s="262"/>
      <c r="J131" s="263">
        <f>ROUND(I131*H131,2)</f>
        <v>0</v>
      </c>
      <c r="K131" s="259" t="s">
        <v>19</v>
      </c>
      <c r="L131" s="264"/>
      <c r="M131" s="265" t="s">
        <v>19</v>
      </c>
      <c r="N131" s="266" t="s">
        <v>43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269</v>
      </c>
      <c r="AT131" s="216" t="s">
        <v>266</v>
      </c>
      <c r="AU131" s="216" t="s">
        <v>82</v>
      </c>
      <c r="AY131" s="18" t="s">
        <v>133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80</v>
      </c>
      <c r="BK131" s="217">
        <f>ROUND(I131*H131,2)</f>
        <v>0</v>
      </c>
      <c r="BL131" s="18" t="s">
        <v>153</v>
      </c>
      <c r="BM131" s="216" t="s">
        <v>605</v>
      </c>
    </row>
    <row r="132" s="12" customFormat="1" ht="25.92" customHeight="1">
      <c r="A132" s="12"/>
      <c r="B132" s="189"/>
      <c r="C132" s="190"/>
      <c r="D132" s="191" t="s">
        <v>71</v>
      </c>
      <c r="E132" s="192" t="s">
        <v>688</v>
      </c>
      <c r="F132" s="192" t="s">
        <v>689</v>
      </c>
      <c r="G132" s="190"/>
      <c r="H132" s="190"/>
      <c r="I132" s="193"/>
      <c r="J132" s="194">
        <f>BK132</f>
        <v>0</v>
      </c>
      <c r="K132" s="190"/>
      <c r="L132" s="195"/>
      <c r="M132" s="196"/>
      <c r="N132" s="197"/>
      <c r="O132" s="197"/>
      <c r="P132" s="198">
        <f>P133+P136+P138</f>
        <v>0</v>
      </c>
      <c r="Q132" s="197"/>
      <c r="R132" s="198">
        <f>R133+R136+R138</f>
        <v>0</v>
      </c>
      <c r="S132" s="197"/>
      <c r="T132" s="199">
        <f>T133+T136+T138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0" t="s">
        <v>166</v>
      </c>
      <c r="AT132" s="201" t="s">
        <v>71</v>
      </c>
      <c r="AU132" s="201" t="s">
        <v>72</v>
      </c>
      <c r="AY132" s="200" t="s">
        <v>133</v>
      </c>
      <c r="BK132" s="202">
        <f>BK133+BK136+BK138</f>
        <v>0</v>
      </c>
    </row>
    <row r="133" s="12" customFormat="1" ht="22.8" customHeight="1">
      <c r="A133" s="12"/>
      <c r="B133" s="189"/>
      <c r="C133" s="190"/>
      <c r="D133" s="191" t="s">
        <v>71</v>
      </c>
      <c r="E133" s="203" t="s">
        <v>690</v>
      </c>
      <c r="F133" s="203" t="s">
        <v>691</v>
      </c>
      <c r="G133" s="190"/>
      <c r="H133" s="190"/>
      <c r="I133" s="193"/>
      <c r="J133" s="204">
        <f>BK133</f>
        <v>0</v>
      </c>
      <c r="K133" s="190"/>
      <c r="L133" s="195"/>
      <c r="M133" s="196"/>
      <c r="N133" s="197"/>
      <c r="O133" s="197"/>
      <c r="P133" s="198">
        <f>SUM(P134:P135)</f>
        <v>0</v>
      </c>
      <c r="Q133" s="197"/>
      <c r="R133" s="198">
        <f>SUM(R134:R135)</f>
        <v>0</v>
      </c>
      <c r="S133" s="197"/>
      <c r="T133" s="199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0" t="s">
        <v>166</v>
      </c>
      <c r="AT133" s="201" t="s">
        <v>71</v>
      </c>
      <c r="AU133" s="201" t="s">
        <v>80</v>
      </c>
      <c r="AY133" s="200" t="s">
        <v>133</v>
      </c>
      <c r="BK133" s="202">
        <f>SUM(BK134:BK135)</f>
        <v>0</v>
      </c>
    </row>
    <row r="134" s="2" customFormat="1" ht="16.5" customHeight="1">
      <c r="A134" s="39"/>
      <c r="B134" s="40"/>
      <c r="C134" s="205" t="s">
        <v>371</v>
      </c>
      <c r="D134" s="205" t="s">
        <v>136</v>
      </c>
      <c r="E134" s="206" t="s">
        <v>693</v>
      </c>
      <c r="F134" s="207" t="s">
        <v>813</v>
      </c>
      <c r="G134" s="208" t="s">
        <v>814</v>
      </c>
      <c r="H134" s="209">
        <v>1</v>
      </c>
      <c r="I134" s="210"/>
      <c r="J134" s="211">
        <f>ROUND(I134*H134,2)</f>
        <v>0</v>
      </c>
      <c r="K134" s="207" t="s">
        <v>19</v>
      </c>
      <c r="L134" s="45"/>
      <c r="M134" s="212" t="s">
        <v>19</v>
      </c>
      <c r="N134" s="213" t="s">
        <v>43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141</v>
      </c>
      <c r="AT134" s="216" t="s">
        <v>136</v>
      </c>
      <c r="AU134" s="216" t="s">
        <v>82</v>
      </c>
      <c r="AY134" s="18" t="s">
        <v>133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80</v>
      </c>
      <c r="BK134" s="217">
        <f>ROUND(I134*H134,2)</f>
        <v>0</v>
      </c>
      <c r="BL134" s="18" t="s">
        <v>141</v>
      </c>
      <c r="BM134" s="216" t="s">
        <v>616</v>
      </c>
    </row>
    <row r="135" s="2" customFormat="1" ht="21.75" customHeight="1">
      <c r="A135" s="39"/>
      <c r="B135" s="40"/>
      <c r="C135" s="205" t="s">
        <v>378</v>
      </c>
      <c r="D135" s="205" t="s">
        <v>136</v>
      </c>
      <c r="E135" s="206" t="s">
        <v>815</v>
      </c>
      <c r="F135" s="207" t="s">
        <v>816</v>
      </c>
      <c r="G135" s="208" t="s">
        <v>760</v>
      </c>
      <c r="H135" s="209">
        <v>5</v>
      </c>
      <c r="I135" s="210"/>
      <c r="J135" s="211">
        <f>ROUND(I135*H135,2)</f>
        <v>0</v>
      </c>
      <c r="K135" s="207" t="s">
        <v>19</v>
      </c>
      <c r="L135" s="45"/>
      <c r="M135" s="212" t="s">
        <v>19</v>
      </c>
      <c r="N135" s="213" t="s">
        <v>43</v>
      </c>
      <c r="O135" s="85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141</v>
      </c>
      <c r="AT135" s="216" t="s">
        <v>136</v>
      </c>
      <c r="AU135" s="216" t="s">
        <v>82</v>
      </c>
      <c r="AY135" s="18" t="s">
        <v>133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80</v>
      </c>
      <c r="BK135" s="217">
        <f>ROUND(I135*H135,2)</f>
        <v>0</v>
      </c>
      <c r="BL135" s="18" t="s">
        <v>141</v>
      </c>
      <c r="BM135" s="216" t="s">
        <v>629</v>
      </c>
    </row>
    <row r="136" s="12" customFormat="1" ht="22.8" customHeight="1">
      <c r="A136" s="12"/>
      <c r="B136" s="189"/>
      <c r="C136" s="190"/>
      <c r="D136" s="191" t="s">
        <v>71</v>
      </c>
      <c r="E136" s="203" t="s">
        <v>719</v>
      </c>
      <c r="F136" s="203" t="s">
        <v>720</v>
      </c>
      <c r="G136" s="190"/>
      <c r="H136" s="190"/>
      <c r="I136" s="193"/>
      <c r="J136" s="204">
        <f>BK136</f>
        <v>0</v>
      </c>
      <c r="K136" s="190"/>
      <c r="L136" s="195"/>
      <c r="M136" s="196"/>
      <c r="N136" s="197"/>
      <c r="O136" s="197"/>
      <c r="P136" s="198">
        <f>P137</f>
        <v>0</v>
      </c>
      <c r="Q136" s="197"/>
      <c r="R136" s="198">
        <f>R137</f>
        <v>0</v>
      </c>
      <c r="S136" s="197"/>
      <c r="T136" s="199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0" t="s">
        <v>166</v>
      </c>
      <c r="AT136" s="201" t="s">
        <v>71</v>
      </c>
      <c r="AU136" s="201" t="s">
        <v>80</v>
      </c>
      <c r="AY136" s="200" t="s">
        <v>133</v>
      </c>
      <c r="BK136" s="202">
        <f>BK137</f>
        <v>0</v>
      </c>
    </row>
    <row r="137" s="2" customFormat="1" ht="16.5" customHeight="1">
      <c r="A137" s="39"/>
      <c r="B137" s="40"/>
      <c r="C137" s="205" t="s">
        <v>387</v>
      </c>
      <c r="D137" s="205" t="s">
        <v>136</v>
      </c>
      <c r="E137" s="206" t="s">
        <v>817</v>
      </c>
      <c r="F137" s="207" t="s">
        <v>818</v>
      </c>
      <c r="G137" s="208" t="s">
        <v>814</v>
      </c>
      <c r="H137" s="209">
        <v>1</v>
      </c>
      <c r="I137" s="210"/>
      <c r="J137" s="211">
        <f>ROUND(I137*H137,2)</f>
        <v>0</v>
      </c>
      <c r="K137" s="207" t="s">
        <v>19</v>
      </c>
      <c r="L137" s="45"/>
      <c r="M137" s="212" t="s">
        <v>19</v>
      </c>
      <c r="N137" s="213" t="s">
        <v>43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141</v>
      </c>
      <c r="AT137" s="216" t="s">
        <v>136</v>
      </c>
      <c r="AU137" s="216" t="s">
        <v>82</v>
      </c>
      <c r="AY137" s="18" t="s">
        <v>133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80</v>
      </c>
      <c r="BK137" s="217">
        <f>ROUND(I137*H137,2)</f>
        <v>0</v>
      </c>
      <c r="BL137" s="18" t="s">
        <v>141</v>
      </c>
      <c r="BM137" s="216" t="s">
        <v>639</v>
      </c>
    </row>
    <row r="138" s="12" customFormat="1" ht="22.8" customHeight="1">
      <c r="A138" s="12"/>
      <c r="B138" s="189"/>
      <c r="C138" s="190"/>
      <c r="D138" s="191" t="s">
        <v>71</v>
      </c>
      <c r="E138" s="203" t="s">
        <v>726</v>
      </c>
      <c r="F138" s="203" t="s">
        <v>727</v>
      </c>
      <c r="G138" s="190"/>
      <c r="H138" s="190"/>
      <c r="I138" s="193"/>
      <c r="J138" s="204">
        <f>BK138</f>
        <v>0</v>
      </c>
      <c r="K138" s="190"/>
      <c r="L138" s="195"/>
      <c r="M138" s="196"/>
      <c r="N138" s="197"/>
      <c r="O138" s="197"/>
      <c r="P138" s="198">
        <f>SUM(P139:P145)</f>
        <v>0</v>
      </c>
      <c r="Q138" s="197"/>
      <c r="R138" s="198">
        <f>SUM(R139:R145)</f>
        <v>0</v>
      </c>
      <c r="S138" s="197"/>
      <c r="T138" s="199">
        <f>SUM(T139:T145)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0" t="s">
        <v>166</v>
      </c>
      <c r="AT138" s="201" t="s">
        <v>71</v>
      </c>
      <c r="AU138" s="201" t="s">
        <v>80</v>
      </c>
      <c r="AY138" s="200" t="s">
        <v>133</v>
      </c>
      <c r="BK138" s="202">
        <f>SUM(BK139:BK145)</f>
        <v>0</v>
      </c>
    </row>
    <row r="139" s="2" customFormat="1" ht="16.5" customHeight="1">
      <c r="A139" s="39"/>
      <c r="B139" s="40"/>
      <c r="C139" s="205" t="s">
        <v>394</v>
      </c>
      <c r="D139" s="205" t="s">
        <v>136</v>
      </c>
      <c r="E139" s="206" t="s">
        <v>819</v>
      </c>
      <c r="F139" s="207" t="s">
        <v>820</v>
      </c>
      <c r="G139" s="208" t="s">
        <v>752</v>
      </c>
      <c r="H139" s="209">
        <v>5</v>
      </c>
      <c r="I139" s="210"/>
      <c r="J139" s="211">
        <f>ROUND(I139*H139,2)</f>
        <v>0</v>
      </c>
      <c r="K139" s="207" t="s">
        <v>19</v>
      </c>
      <c r="L139" s="45"/>
      <c r="M139" s="212" t="s">
        <v>19</v>
      </c>
      <c r="N139" s="213" t="s">
        <v>43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141</v>
      </c>
      <c r="AT139" s="216" t="s">
        <v>136</v>
      </c>
      <c r="AU139" s="216" t="s">
        <v>82</v>
      </c>
      <c r="AY139" s="18" t="s">
        <v>133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80</v>
      </c>
      <c r="BK139" s="217">
        <f>ROUND(I139*H139,2)</f>
        <v>0</v>
      </c>
      <c r="BL139" s="18" t="s">
        <v>141</v>
      </c>
      <c r="BM139" s="216" t="s">
        <v>651</v>
      </c>
    </row>
    <row r="140" s="2" customFormat="1" ht="16.5" customHeight="1">
      <c r="A140" s="39"/>
      <c r="B140" s="40"/>
      <c r="C140" s="257" t="s">
        <v>401</v>
      </c>
      <c r="D140" s="257" t="s">
        <v>266</v>
      </c>
      <c r="E140" s="258" t="s">
        <v>821</v>
      </c>
      <c r="F140" s="259" t="s">
        <v>822</v>
      </c>
      <c r="G140" s="260" t="s">
        <v>139</v>
      </c>
      <c r="H140" s="261">
        <v>5</v>
      </c>
      <c r="I140" s="262"/>
      <c r="J140" s="263">
        <f>ROUND(I140*H140,2)</f>
        <v>0</v>
      </c>
      <c r="K140" s="259" t="s">
        <v>19</v>
      </c>
      <c r="L140" s="264"/>
      <c r="M140" s="265" t="s">
        <v>19</v>
      </c>
      <c r="N140" s="266" t="s">
        <v>43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183</v>
      </c>
      <c r="AT140" s="216" t="s">
        <v>266</v>
      </c>
      <c r="AU140" s="216" t="s">
        <v>82</v>
      </c>
      <c r="AY140" s="18" t="s">
        <v>133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80</v>
      </c>
      <c r="BK140" s="217">
        <f>ROUND(I140*H140,2)</f>
        <v>0</v>
      </c>
      <c r="BL140" s="18" t="s">
        <v>141</v>
      </c>
      <c r="BM140" s="216" t="s">
        <v>662</v>
      </c>
    </row>
    <row r="141" s="2" customFormat="1" ht="16.5" customHeight="1">
      <c r="A141" s="39"/>
      <c r="B141" s="40"/>
      <c r="C141" s="205" t="s">
        <v>407</v>
      </c>
      <c r="D141" s="205" t="s">
        <v>136</v>
      </c>
      <c r="E141" s="206" t="s">
        <v>823</v>
      </c>
      <c r="F141" s="207" t="s">
        <v>824</v>
      </c>
      <c r="G141" s="208" t="s">
        <v>752</v>
      </c>
      <c r="H141" s="209">
        <v>6</v>
      </c>
      <c r="I141" s="210"/>
      <c r="J141" s="211">
        <f>ROUND(I141*H141,2)</f>
        <v>0</v>
      </c>
      <c r="K141" s="207" t="s">
        <v>19</v>
      </c>
      <c r="L141" s="45"/>
      <c r="M141" s="212" t="s">
        <v>19</v>
      </c>
      <c r="N141" s="213" t="s">
        <v>43</v>
      </c>
      <c r="O141" s="85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141</v>
      </c>
      <c r="AT141" s="216" t="s">
        <v>136</v>
      </c>
      <c r="AU141" s="216" t="s">
        <v>82</v>
      </c>
      <c r="AY141" s="18" t="s">
        <v>133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80</v>
      </c>
      <c r="BK141" s="217">
        <f>ROUND(I141*H141,2)</f>
        <v>0</v>
      </c>
      <c r="BL141" s="18" t="s">
        <v>141</v>
      </c>
      <c r="BM141" s="216" t="s">
        <v>673</v>
      </c>
    </row>
    <row r="142" s="2" customFormat="1" ht="16.5" customHeight="1">
      <c r="A142" s="39"/>
      <c r="B142" s="40"/>
      <c r="C142" s="257" t="s">
        <v>411</v>
      </c>
      <c r="D142" s="257" t="s">
        <v>266</v>
      </c>
      <c r="E142" s="258" t="s">
        <v>825</v>
      </c>
      <c r="F142" s="259" t="s">
        <v>824</v>
      </c>
      <c r="G142" s="260" t="s">
        <v>760</v>
      </c>
      <c r="H142" s="261">
        <v>1</v>
      </c>
      <c r="I142" s="262"/>
      <c r="J142" s="263">
        <f>ROUND(I142*H142,2)</f>
        <v>0</v>
      </c>
      <c r="K142" s="259" t="s">
        <v>19</v>
      </c>
      <c r="L142" s="264"/>
      <c r="M142" s="265" t="s">
        <v>19</v>
      </c>
      <c r="N142" s="266" t="s">
        <v>43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183</v>
      </c>
      <c r="AT142" s="216" t="s">
        <v>266</v>
      </c>
      <c r="AU142" s="216" t="s">
        <v>82</v>
      </c>
      <c r="AY142" s="18" t="s">
        <v>133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80</v>
      </c>
      <c r="BK142" s="217">
        <f>ROUND(I142*H142,2)</f>
        <v>0</v>
      </c>
      <c r="BL142" s="18" t="s">
        <v>141</v>
      </c>
      <c r="BM142" s="216" t="s">
        <v>683</v>
      </c>
    </row>
    <row r="143" s="2" customFormat="1" ht="16.5" customHeight="1">
      <c r="A143" s="39"/>
      <c r="B143" s="40"/>
      <c r="C143" s="205" t="s">
        <v>421</v>
      </c>
      <c r="D143" s="205" t="s">
        <v>136</v>
      </c>
      <c r="E143" s="206" t="s">
        <v>826</v>
      </c>
      <c r="F143" s="207" t="s">
        <v>827</v>
      </c>
      <c r="G143" s="208" t="s">
        <v>752</v>
      </c>
      <c r="H143" s="209">
        <v>20</v>
      </c>
      <c r="I143" s="210"/>
      <c r="J143" s="211">
        <f>ROUND(I143*H143,2)</f>
        <v>0</v>
      </c>
      <c r="K143" s="207" t="s">
        <v>19</v>
      </c>
      <c r="L143" s="45"/>
      <c r="M143" s="212" t="s">
        <v>19</v>
      </c>
      <c r="N143" s="213" t="s">
        <v>43</v>
      </c>
      <c r="O143" s="85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141</v>
      </c>
      <c r="AT143" s="216" t="s">
        <v>136</v>
      </c>
      <c r="AU143" s="216" t="s">
        <v>82</v>
      </c>
      <c r="AY143" s="18" t="s">
        <v>133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80</v>
      </c>
      <c r="BK143" s="217">
        <f>ROUND(I143*H143,2)</f>
        <v>0</v>
      </c>
      <c r="BL143" s="18" t="s">
        <v>141</v>
      </c>
      <c r="BM143" s="216" t="s">
        <v>701</v>
      </c>
    </row>
    <row r="144" s="2" customFormat="1" ht="16.5" customHeight="1">
      <c r="A144" s="39"/>
      <c r="B144" s="40"/>
      <c r="C144" s="205" t="s">
        <v>426</v>
      </c>
      <c r="D144" s="205" t="s">
        <v>136</v>
      </c>
      <c r="E144" s="206" t="s">
        <v>828</v>
      </c>
      <c r="F144" s="207" t="s">
        <v>829</v>
      </c>
      <c r="G144" s="208" t="s">
        <v>792</v>
      </c>
      <c r="H144" s="209">
        <v>1</v>
      </c>
      <c r="I144" s="210"/>
      <c r="J144" s="211">
        <f>ROUND(I144*H144,2)</f>
        <v>0</v>
      </c>
      <c r="K144" s="207" t="s">
        <v>19</v>
      </c>
      <c r="L144" s="45"/>
      <c r="M144" s="212" t="s">
        <v>19</v>
      </c>
      <c r="N144" s="213" t="s">
        <v>43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141</v>
      </c>
      <c r="AT144" s="216" t="s">
        <v>136</v>
      </c>
      <c r="AU144" s="216" t="s">
        <v>82</v>
      </c>
      <c r="AY144" s="18" t="s">
        <v>133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80</v>
      </c>
      <c r="BK144" s="217">
        <f>ROUND(I144*H144,2)</f>
        <v>0</v>
      </c>
      <c r="BL144" s="18" t="s">
        <v>141</v>
      </c>
      <c r="BM144" s="216" t="s">
        <v>714</v>
      </c>
    </row>
    <row r="145" s="2" customFormat="1" ht="16.5" customHeight="1">
      <c r="A145" s="39"/>
      <c r="B145" s="40"/>
      <c r="C145" s="205" t="s">
        <v>432</v>
      </c>
      <c r="D145" s="205" t="s">
        <v>136</v>
      </c>
      <c r="E145" s="206" t="s">
        <v>830</v>
      </c>
      <c r="F145" s="207" t="s">
        <v>831</v>
      </c>
      <c r="G145" s="208" t="s">
        <v>814</v>
      </c>
      <c r="H145" s="209">
        <v>1</v>
      </c>
      <c r="I145" s="210"/>
      <c r="J145" s="211">
        <f>ROUND(I145*H145,2)</f>
        <v>0</v>
      </c>
      <c r="K145" s="207" t="s">
        <v>19</v>
      </c>
      <c r="L145" s="45"/>
      <c r="M145" s="271" t="s">
        <v>19</v>
      </c>
      <c r="N145" s="272" t="s">
        <v>43</v>
      </c>
      <c r="O145" s="269"/>
      <c r="P145" s="273">
        <f>O145*H145</f>
        <v>0</v>
      </c>
      <c r="Q145" s="273">
        <v>0</v>
      </c>
      <c r="R145" s="273">
        <f>Q145*H145</f>
        <v>0</v>
      </c>
      <c r="S145" s="273">
        <v>0</v>
      </c>
      <c r="T145" s="27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141</v>
      </c>
      <c r="AT145" s="216" t="s">
        <v>136</v>
      </c>
      <c r="AU145" s="216" t="s">
        <v>82</v>
      </c>
      <c r="AY145" s="18" t="s">
        <v>133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80</v>
      </c>
      <c r="BK145" s="217">
        <f>ROUND(I145*H145,2)</f>
        <v>0</v>
      </c>
      <c r="BL145" s="18" t="s">
        <v>141</v>
      </c>
      <c r="BM145" s="216" t="s">
        <v>728</v>
      </c>
    </row>
    <row r="146" s="2" customFormat="1" ht="6.96" customHeight="1">
      <c r="A146" s="39"/>
      <c r="B146" s="60"/>
      <c r="C146" s="61"/>
      <c r="D146" s="61"/>
      <c r="E146" s="61"/>
      <c r="F146" s="61"/>
      <c r="G146" s="61"/>
      <c r="H146" s="61"/>
      <c r="I146" s="61"/>
      <c r="J146" s="61"/>
      <c r="K146" s="61"/>
      <c r="L146" s="45"/>
      <c r="M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</sheetData>
  <sheetProtection sheet="1" autoFilter="0" formatColumns="0" formatRows="0" objects="1" scenarios="1" spinCount="100000" saltValue="yeVln7zEX9IO1iwhZYDRtng/4iyuxjuLDeHl/UpRWXtmeMMfBxeji/V8Mbu/2pmljsGFVqJoiT0cO4ASjxMs1A==" hashValue="5Wozm4MfThcvd3Gtq0UN+GYKhurRATdpWJlPux3T96BPT11kobweaQhcy6kg2PriAqTxsvKq1uYXDosXSTV03A==" algorithmName="SHA-512" password="CC35"/>
  <autoFilter ref="C88:K145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5" customWidth="1"/>
    <col min="2" max="2" width="1.667969" style="275" customWidth="1"/>
    <col min="3" max="4" width="5" style="275" customWidth="1"/>
    <col min="5" max="5" width="11.66016" style="275" customWidth="1"/>
    <col min="6" max="6" width="9.160156" style="275" customWidth="1"/>
    <col min="7" max="7" width="5" style="275" customWidth="1"/>
    <col min="8" max="8" width="77.83203" style="275" customWidth="1"/>
    <col min="9" max="10" width="20" style="275" customWidth="1"/>
    <col min="11" max="11" width="1.667969" style="275" customWidth="1"/>
  </cols>
  <sheetData>
    <row r="1" s="1" customFormat="1" ht="37.5" customHeight="1"/>
    <row r="2" s="1" customFormat="1" ht="7.5" customHeight="1">
      <c r="B2" s="276"/>
      <c r="C2" s="277"/>
      <c r="D2" s="277"/>
      <c r="E2" s="277"/>
      <c r="F2" s="277"/>
      <c r="G2" s="277"/>
      <c r="H2" s="277"/>
      <c r="I2" s="277"/>
      <c r="J2" s="277"/>
      <c r="K2" s="278"/>
    </row>
    <row r="3" s="16" customFormat="1" ht="45" customHeight="1">
      <c r="B3" s="279"/>
      <c r="C3" s="280" t="s">
        <v>838</v>
      </c>
      <c r="D3" s="280"/>
      <c r="E3" s="280"/>
      <c r="F3" s="280"/>
      <c r="G3" s="280"/>
      <c r="H3" s="280"/>
      <c r="I3" s="280"/>
      <c r="J3" s="280"/>
      <c r="K3" s="281"/>
    </row>
    <row r="4" s="1" customFormat="1" ht="25.5" customHeight="1">
      <c r="B4" s="282"/>
      <c r="C4" s="283" t="s">
        <v>839</v>
      </c>
      <c r="D4" s="283"/>
      <c r="E4" s="283"/>
      <c r="F4" s="283"/>
      <c r="G4" s="283"/>
      <c r="H4" s="283"/>
      <c r="I4" s="283"/>
      <c r="J4" s="283"/>
      <c r="K4" s="284"/>
    </row>
    <row r="5" s="1" customFormat="1" ht="5.25" customHeight="1">
      <c r="B5" s="282"/>
      <c r="C5" s="285"/>
      <c r="D5" s="285"/>
      <c r="E5" s="285"/>
      <c r="F5" s="285"/>
      <c r="G5" s="285"/>
      <c r="H5" s="285"/>
      <c r="I5" s="285"/>
      <c r="J5" s="285"/>
      <c r="K5" s="284"/>
    </row>
    <row r="6" s="1" customFormat="1" ht="15" customHeight="1">
      <c r="B6" s="282"/>
      <c r="C6" s="286" t="s">
        <v>840</v>
      </c>
      <c r="D6" s="286"/>
      <c r="E6" s="286"/>
      <c r="F6" s="286"/>
      <c r="G6" s="286"/>
      <c r="H6" s="286"/>
      <c r="I6" s="286"/>
      <c r="J6" s="286"/>
      <c r="K6" s="284"/>
    </row>
    <row r="7" s="1" customFormat="1" ht="15" customHeight="1">
      <c r="B7" s="287"/>
      <c r="C7" s="286" t="s">
        <v>841</v>
      </c>
      <c r="D7" s="286"/>
      <c r="E7" s="286"/>
      <c r="F7" s="286"/>
      <c r="G7" s="286"/>
      <c r="H7" s="286"/>
      <c r="I7" s="286"/>
      <c r="J7" s="286"/>
      <c r="K7" s="284"/>
    </row>
    <row r="8" s="1" customFormat="1" ht="12.75" customHeight="1">
      <c r="B8" s="287"/>
      <c r="C8" s="286"/>
      <c r="D8" s="286"/>
      <c r="E8" s="286"/>
      <c r="F8" s="286"/>
      <c r="G8" s="286"/>
      <c r="H8" s="286"/>
      <c r="I8" s="286"/>
      <c r="J8" s="286"/>
      <c r="K8" s="284"/>
    </row>
    <row r="9" s="1" customFormat="1" ht="15" customHeight="1">
      <c r="B9" s="287"/>
      <c r="C9" s="286" t="s">
        <v>842</v>
      </c>
      <c r="D9" s="286"/>
      <c r="E9" s="286"/>
      <c r="F9" s="286"/>
      <c r="G9" s="286"/>
      <c r="H9" s="286"/>
      <c r="I9" s="286"/>
      <c r="J9" s="286"/>
      <c r="K9" s="284"/>
    </row>
    <row r="10" s="1" customFormat="1" ht="15" customHeight="1">
      <c r="B10" s="287"/>
      <c r="C10" s="286"/>
      <c r="D10" s="286" t="s">
        <v>843</v>
      </c>
      <c r="E10" s="286"/>
      <c r="F10" s="286"/>
      <c r="G10" s="286"/>
      <c r="H10" s="286"/>
      <c r="I10" s="286"/>
      <c r="J10" s="286"/>
      <c r="K10" s="284"/>
    </row>
    <row r="11" s="1" customFormat="1" ht="15" customHeight="1">
      <c r="B11" s="287"/>
      <c r="C11" s="288"/>
      <c r="D11" s="286" t="s">
        <v>844</v>
      </c>
      <c r="E11" s="286"/>
      <c r="F11" s="286"/>
      <c r="G11" s="286"/>
      <c r="H11" s="286"/>
      <c r="I11" s="286"/>
      <c r="J11" s="286"/>
      <c r="K11" s="284"/>
    </row>
    <row r="12" s="1" customFormat="1" ht="15" customHeight="1">
      <c r="B12" s="287"/>
      <c r="C12" s="288"/>
      <c r="D12" s="286"/>
      <c r="E12" s="286"/>
      <c r="F12" s="286"/>
      <c r="G12" s="286"/>
      <c r="H12" s="286"/>
      <c r="I12" s="286"/>
      <c r="J12" s="286"/>
      <c r="K12" s="284"/>
    </row>
    <row r="13" s="1" customFormat="1" ht="15" customHeight="1">
      <c r="B13" s="287"/>
      <c r="C13" s="288"/>
      <c r="D13" s="289" t="s">
        <v>845</v>
      </c>
      <c r="E13" s="286"/>
      <c r="F13" s="286"/>
      <c r="G13" s="286"/>
      <c r="H13" s="286"/>
      <c r="I13" s="286"/>
      <c r="J13" s="286"/>
      <c r="K13" s="284"/>
    </row>
    <row r="14" s="1" customFormat="1" ht="12.75" customHeight="1">
      <c r="B14" s="287"/>
      <c r="C14" s="288"/>
      <c r="D14" s="288"/>
      <c r="E14" s="288"/>
      <c r="F14" s="288"/>
      <c r="G14" s="288"/>
      <c r="H14" s="288"/>
      <c r="I14" s="288"/>
      <c r="J14" s="288"/>
      <c r="K14" s="284"/>
    </row>
    <row r="15" s="1" customFormat="1" ht="15" customHeight="1">
      <c r="B15" s="287"/>
      <c r="C15" s="288"/>
      <c r="D15" s="286" t="s">
        <v>846</v>
      </c>
      <c r="E15" s="286"/>
      <c r="F15" s="286"/>
      <c r="G15" s="286"/>
      <c r="H15" s="286"/>
      <c r="I15" s="286"/>
      <c r="J15" s="286"/>
      <c r="K15" s="284"/>
    </row>
    <row r="16" s="1" customFormat="1" ht="15" customHeight="1">
      <c r="B16" s="287"/>
      <c r="C16" s="288"/>
      <c r="D16" s="286" t="s">
        <v>847</v>
      </c>
      <c r="E16" s="286"/>
      <c r="F16" s="286"/>
      <c r="G16" s="286"/>
      <c r="H16" s="286"/>
      <c r="I16" s="286"/>
      <c r="J16" s="286"/>
      <c r="K16" s="284"/>
    </row>
    <row r="17" s="1" customFormat="1" ht="15" customHeight="1">
      <c r="B17" s="287"/>
      <c r="C17" s="288"/>
      <c r="D17" s="286" t="s">
        <v>848</v>
      </c>
      <c r="E17" s="286"/>
      <c r="F17" s="286"/>
      <c r="G17" s="286"/>
      <c r="H17" s="286"/>
      <c r="I17" s="286"/>
      <c r="J17" s="286"/>
      <c r="K17" s="284"/>
    </row>
    <row r="18" s="1" customFormat="1" ht="15" customHeight="1">
      <c r="B18" s="287"/>
      <c r="C18" s="288"/>
      <c r="D18" s="288"/>
      <c r="E18" s="290" t="s">
        <v>79</v>
      </c>
      <c r="F18" s="286" t="s">
        <v>849</v>
      </c>
      <c r="G18" s="286"/>
      <c r="H18" s="286"/>
      <c r="I18" s="286"/>
      <c r="J18" s="286"/>
      <c r="K18" s="284"/>
    </row>
    <row r="19" s="1" customFormat="1" ht="15" customHeight="1">
      <c r="B19" s="287"/>
      <c r="C19" s="288"/>
      <c r="D19" s="288"/>
      <c r="E19" s="290" t="s">
        <v>850</v>
      </c>
      <c r="F19" s="286" t="s">
        <v>851</v>
      </c>
      <c r="G19" s="286"/>
      <c r="H19" s="286"/>
      <c r="I19" s="286"/>
      <c r="J19" s="286"/>
      <c r="K19" s="284"/>
    </row>
    <row r="20" s="1" customFormat="1" ht="15" customHeight="1">
      <c r="B20" s="287"/>
      <c r="C20" s="288"/>
      <c r="D20" s="288"/>
      <c r="E20" s="290" t="s">
        <v>852</v>
      </c>
      <c r="F20" s="286" t="s">
        <v>853</v>
      </c>
      <c r="G20" s="286"/>
      <c r="H20" s="286"/>
      <c r="I20" s="286"/>
      <c r="J20" s="286"/>
      <c r="K20" s="284"/>
    </row>
    <row r="21" s="1" customFormat="1" ht="15" customHeight="1">
      <c r="B21" s="287"/>
      <c r="C21" s="288"/>
      <c r="D21" s="288"/>
      <c r="E21" s="290" t="s">
        <v>854</v>
      </c>
      <c r="F21" s="286" t="s">
        <v>855</v>
      </c>
      <c r="G21" s="286"/>
      <c r="H21" s="286"/>
      <c r="I21" s="286"/>
      <c r="J21" s="286"/>
      <c r="K21" s="284"/>
    </row>
    <row r="22" s="1" customFormat="1" ht="15" customHeight="1">
      <c r="B22" s="287"/>
      <c r="C22" s="288"/>
      <c r="D22" s="288"/>
      <c r="E22" s="290" t="s">
        <v>856</v>
      </c>
      <c r="F22" s="286" t="s">
        <v>857</v>
      </c>
      <c r="G22" s="286"/>
      <c r="H22" s="286"/>
      <c r="I22" s="286"/>
      <c r="J22" s="286"/>
      <c r="K22" s="284"/>
    </row>
    <row r="23" s="1" customFormat="1" ht="15" customHeight="1">
      <c r="B23" s="287"/>
      <c r="C23" s="288"/>
      <c r="D23" s="288"/>
      <c r="E23" s="290" t="s">
        <v>858</v>
      </c>
      <c r="F23" s="286" t="s">
        <v>859</v>
      </c>
      <c r="G23" s="286"/>
      <c r="H23" s="286"/>
      <c r="I23" s="286"/>
      <c r="J23" s="286"/>
      <c r="K23" s="284"/>
    </row>
    <row r="24" s="1" customFormat="1" ht="12.75" customHeight="1">
      <c r="B24" s="287"/>
      <c r="C24" s="288"/>
      <c r="D24" s="288"/>
      <c r="E24" s="288"/>
      <c r="F24" s="288"/>
      <c r="G24" s="288"/>
      <c r="H24" s="288"/>
      <c r="I24" s="288"/>
      <c r="J24" s="288"/>
      <c r="K24" s="284"/>
    </row>
    <row r="25" s="1" customFormat="1" ht="15" customHeight="1">
      <c r="B25" s="287"/>
      <c r="C25" s="286" t="s">
        <v>860</v>
      </c>
      <c r="D25" s="286"/>
      <c r="E25" s="286"/>
      <c r="F25" s="286"/>
      <c r="G25" s="286"/>
      <c r="H25" s="286"/>
      <c r="I25" s="286"/>
      <c r="J25" s="286"/>
      <c r="K25" s="284"/>
    </row>
    <row r="26" s="1" customFormat="1" ht="15" customHeight="1">
      <c r="B26" s="287"/>
      <c r="C26" s="286" t="s">
        <v>861</v>
      </c>
      <c r="D26" s="286"/>
      <c r="E26" s="286"/>
      <c r="F26" s="286"/>
      <c r="G26" s="286"/>
      <c r="H26" s="286"/>
      <c r="I26" s="286"/>
      <c r="J26" s="286"/>
      <c r="K26" s="284"/>
    </row>
    <row r="27" s="1" customFormat="1" ht="15" customHeight="1">
      <c r="B27" s="287"/>
      <c r="C27" s="286"/>
      <c r="D27" s="286" t="s">
        <v>862</v>
      </c>
      <c r="E27" s="286"/>
      <c r="F27" s="286"/>
      <c r="G27" s="286"/>
      <c r="H27" s="286"/>
      <c r="I27" s="286"/>
      <c r="J27" s="286"/>
      <c r="K27" s="284"/>
    </row>
    <row r="28" s="1" customFormat="1" ht="15" customHeight="1">
      <c r="B28" s="287"/>
      <c r="C28" s="288"/>
      <c r="D28" s="286" t="s">
        <v>863</v>
      </c>
      <c r="E28" s="286"/>
      <c r="F28" s="286"/>
      <c r="G28" s="286"/>
      <c r="H28" s="286"/>
      <c r="I28" s="286"/>
      <c r="J28" s="286"/>
      <c r="K28" s="284"/>
    </row>
    <row r="29" s="1" customFormat="1" ht="12.75" customHeight="1">
      <c r="B29" s="287"/>
      <c r="C29" s="288"/>
      <c r="D29" s="288"/>
      <c r="E29" s="288"/>
      <c r="F29" s="288"/>
      <c r="G29" s="288"/>
      <c r="H29" s="288"/>
      <c r="I29" s="288"/>
      <c r="J29" s="288"/>
      <c r="K29" s="284"/>
    </row>
    <row r="30" s="1" customFormat="1" ht="15" customHeight="1">
      <c r="B30" s="287"/>
      <c r="C30" s="288"/>
      <c r="D30" s="286" t="s">
        <v>864</v>
      </c>
      <c r="E30" s="286"/>
      <c r="F30" s="286"/>
      <c r="G30" s="286"/>
      <c r="H30" s="286"/>
      <c r="I30" s="286"/>
      <c r="J30" s="286"/>
      <c r="K30" s="284"/>
    </row>
    <row r="31" s="1" customFormat="1" ht="15" customHeight="1">
      <c r="B31" s="287"/>
      <c r="C31" s="288"/>
      <c r="D31" s="286" t="s">
        <v>865</v>
      </c>
      <c r="E31" s="286"/>
      <c r="F31" s="286"/>
      <c r="G31" s="286"/>
      <c r="H31" s="286"/>
      <c r="I31" s="286"/>
      <c r="J31" s="286"/>
      <c r="K31" s="284"/>
    </row>
    <row r="32" s="1" customFormat="1" ht="12.75" customHeight="1">
      <c r="B32" s="287"/>
      <c r="C32" s="288"/>
      <c r="D32" s="288"/>
      <c r="E32" s="288"/>
      <c r="F32" s="288"/>
      <c r="G32" s="288"/>
      <c r="H32" s="288"/>
      <c r="I32" s="288"/>
      <c r="J32" s="288"/>
      <c r="K32" s="284"/>
    </row>
    <row r="33" s="1" customFormat="1" ht="15" customHeight="1">
      <c r="B33" s="287"/>
      <c r="C33" s="288"/>
      <c r="D33" s="286" t="s">
        <v>866</v>
      </c>
      <c r="E33" s="286"/>
      <c r="F33" s="286"/>
      <c r="G33" s="286"/>
      <c r="H33" s="286"/>
      <c r="I33" s="286"/>
      <c r="J33" s="286"/>
      <c r="K33" s="284"/>
    </row>
    <row r="34" s="1" customFormat="1" ht="15" customHeight="1">
      <c r="B34" s="287"/>
      <c r="C34" s="288"/>
      <c r="D34" s="286" t="s">
        <v>867</v>
      </c>
      <c r="E34" s="286"/>
      <c r="F34" s="286"/>
      <c r="G34" s="286"/>
      <c r="H34" s="286"/>
      <c r="I34" s="286"/>
      <c r="J34" s="286"/>
      <c r="K34" s="284"/>
    </row>
    <row r="35" s="1" customFormat="1" ht="15" customHeight="1">
      <c r="B35" s="287"/>
      <c r="C35" s="288"/>
      <c r="D35" s="286" t="s">
        <v>868</v>
      </c>
      <c r="E35" s="286"/>
      <c r="F35" s="286"/>
      <c r="G35" s="286"/>
      <c r="H35" s="286"/>
      <c r="I35" s="286"/>
      <c r="J35" s="286"/>
      <c r="K35" s="284"/>
    </row>
    <row r="36" s="1" customFormat="1" ht="15" customHeight="1">
      <c r="B36" s="287"/>
      <c r="C36" s="288"/>
      <c r="D36" s="286"/>
      <c r="E36" s="289" t="s">
        <v>119</v>
      </c>
      <c r="F36" s="286"/>
      <c r="G36" s="286" t="s">
        <v>869</v>
      </c>
      <c r="H36" s="286"/>
      <c r="I36" s="286"/>
      <c r="J36" s="286"/>
      <c r="K36" s="284"/>
    </row>
    <row r="37" s="1" customFormat="1" ht="30.75" customHeight="1">
      <c r="B37" s="287"/>
      <c r="C37" s="288"/>
      <c r="D37" s="286"/>
      <c r="E37" s="289" t="s">
        <v>870</v>
      </c>
      <c r="F37" s="286"/>
      <c r="G37" s="286" t="s">
        <v>871</v>
      </c>
      <c r="H37" s="286"/>
      <c r="I37" s="286"/>
      <c r="J37" s="286"/>
      <c r="K37" s="284"/>
    </row>
    <row r="38" s="1" customFormat="1" ht="15" customHeight="1">
      <c r="B38" s="287"/>
      <c r="C38" s="288"/>
      <c r="D38" s="286"/>
      <c r="E38" s="289" t="s">
        <v>53</v>
      </c>
      <c r="F38" s="286"/>
      <c r="G38" s="286" t="s">
        <v>872</v>
      </c>
      <c r="H38" s="286"/>
      <c r="I38" s="286"/>
      <c r="J38" s="286"/>
      <c r="K38" s="284"/>
    </row>
    <row r="39" s="1" customFormat="1" ht="15" customHeight="1">
      <c r="B39" s="287"/>
      <c r="C39" s="288"/>
      <c r="D39" s="286"/>
      <c r="E39" s="289" t="s">
        <v>54</v>
      </c>
      <c r="F39" s="286"/>
      <c r="G39" s="286" t="s">
        <v>873</v>
      </c>
      <c r="H39" s="286"/>
      <c r="I39" s="286"/>
      <c r="J39" s="286"/>
      <c r="K39" s="284"/>
    </row>
    <row r="40" s="1" customFormat="1" ht="15" customHeight="1">
      <c r="B40" s="287"/>
      <c r="C40" s="288"/>
      <c r="D40" s="286"/>
      <c r="E40" s="289" t="s">
        <v>120</v>
      </c>
      <c r="F40" s="286"/>
      <c r="G40" s="286" t="s">
        <v>874</v>
      </c>
      <c r="H40" s="286"/>
      <c r="I40" s="286"/>
      <c r="J40" s="286"/>
      <c r="K40" s="284"/>
    </row>
    <row r="41" s="1" customFormat="1" ht="15" customHeight="1">
      <c r="B41" s="287"/>
      <c r="C41" s="288"/>
      <c r="D41" s="286"/>
      <c r="E41" s="289" t="s">
        <v>121</v>
      </c>
      <c r="F41" s="286"/>
      <c r="G41" s="286" t="s">
        <v>875</v>
      </c>
      <c r="H41" s="286"/>
      <c r="I41" s="286"/>
      <c r="J41" s="286"/>
      <c r="K41" s="284"/>
    </row>
    <row r="42" s="1" customFormat="1" ht="15" customHeight="1">
      <c r="B42" s="287"/>
      <c r="C42" s="288"/>
      <c r="D42" s="286"/>
      <c r="E42" s="289" t="s">
        <v>876</v>
      </c>
      <c r="F42" s="286"/>
      <c r="G42" s="286" t="s">
        <v>877</v>
      </c>
      <c r="H42" s="286"/>
      <c r="I42" s="286"/>
      <c r="J42" s="286"/>
      <c r="K42" s="284"/>
    </row>
    <row r="43" s="1" customFormat="1" ht="15" customHeight="1">
      <c r="B43" s="287"/>
      <c r="C43" s="288"/>
      <c r="D43" s="286"/>
      <c r="E43" s="289"/>
      <c r="F43" s="286"/>
      <c r="G43" s="286" t="s">
        <v>878</v>
      </c>
      <c r="H43" s="286"/>
      <c r="I43" s="286"/>
      <c r="J43" s="286"/>
      <c r="K43" s="284"/>
    </row>
    <row r="44" s="1" customFormat="1" ht="15" customHeight="1">
      <c r="B44" s="287"/>
      <c r="C44" s="288"/>
      <c r="D44" s="286"/>
      <c r="E44" s="289" t="s">
        <v>879</v>
      </c>
      <c r="F44" s="286"/>
      <c r="G44" s="286" t="s">
        <v>880</v>
      </c>
      <c r="H44" s="286"/>
      <c r="I44" s="286"/>
      <c r="J44" s="286"/>
      <c r="K44" s="284"/>
    </row>
    <row r="45" s="1" customFormat="1" ht="15" customHeight="1">
      <c r="B45" s="287"/>
      <c r="C45" s="288"/>
      <c r="D45" s="286"/>
      <c r="E45" s="289" t="s">
        <v>123</v>
      </c>
      <c r="F45" s="286"/>
      <c r="G45" s="286" t="s">
        <v>881</v>
      </c>
      <c r="H45" s="286"/>
      <c r="I45" s="286"/>
      <c r="J45" s="286"/>
      <c r="K45" s="284"/>
    </row>
    <row r="46" s="1" customFormat="1" ht="12.75" customHeight="1">
      <c r="B46" s="287"/>
      <c r="C46" s="288"/>
      <c r="D46" s="286"/>
      <c r="E46" s="286"/>
      <c r="F46" s="286"/>
      <c r="G46" s="286"/>
      <c r="H46" s="286"/>
      <c r="I46" s="286"/>
      <c r="J46" s="286"/>
      <c r="K46" s="284"/>
    </row>
    <row r="47" s="1" customFormat="1" ht="15" customHeight="1">
      <c r="B47" s="287"/>
      <c r="C47" s="288"/>
      <c r="D47" s="286" t="s">
        <v>882</v>
      </c>
      <c r="E47" s="286"/>
      <c r="F47" s="286"/>
      <c r="G47" s="286"/>
      <c r="H47" s="286"/>
      <c r="I47" s="286"/>
      <c r="J47" s="286"/>
      <c r="K47" s="284"/>
    </row>
    <row r="48" s="1" customFormat="1" ht="15" customHeight="1">
      <c r="B48" s="287"/>
      <c r="C48" s="288"/>
      <c r="D48" s="288"/>
      <c r="E48" s="286" t="s">
        <v>883</v>
      </c>
      <c r="F48" s="286"/>
      <c r="G48" s="286"/>
      <c r="H48" s="286"/>
      <c r="I48" s="286"/>
      <c r="J48" s="286"/>
      <c r="K48" s="284"/>
    </row>
    <row r="49" s="1" customFormat="1" ht="15" customHeight="1">
      <c r="B49" s="287"/>
      <c r="C49" s="288"/>
      <c r="D49" s="288"/>
      <c r="E49" s="286" t="s">
        <v>884</v>
      </c>
      <c r="F49" s="286"/>
      <c r="G49" s="286"/>
      <c r="H49" s="286"/>
      <c r="I49" s="286"/>
      <c r="J49" s="286"/>
      <c r="K49" s="284"/>
    </row>
    <row r="50" s="1" customFormat="1" ht="15" customHeight="1">
      <c r="B50" s="287"/>
      <c r="C50" s="288"/>
      <c r="D50" s="288"/>
      <c r="E50" s="286" t="s">
        <v>885</v>
      </c>
      <c r="F50" s="286"/>
      <c r="G50" s="286"/>
      <c r="H50" s="286"/>
      <c r="I50" s="286"/>
      <c r="J50" s="286"/>
      <c r="K50" s="284"/>
    </row>
    <row r="51" s="1" customFormat="1" ht="15" customHeight="1">
      <c r="B51" s="287"/>
      <c r="C51" s="288"/>
      <c r="D51" s="286" t="s">
        <v>886</v>
      </c>
      <c r="E51" s="286"/>
      <c r="F51" s="286"/>
      <c r="G51" s="286"/>
      <c r="H51" s="286"/>
      <c r="I51" s="286"/>
      <c r="J51" s="286"/>
      <c r="K51" s="284"/>
    </row>
    <row r="52" s="1" customFormat="1" ht="25.5" customHeight="1">
      <c r="B52" s="282"/>
      <c r="C52" s="283" t="s">
        <v>887</v>
      </c>
      <c r="D52" s="283"/>
      <c r="E52" s="283"/>
      <c r="F52" s="283"/>
      <c r="G52" s="283"/>
      <c r="H52" s="283"/>
      <c r="I52" s="283"/>
      <c r="J52" s="283"/>
      <c r="K52" s="284"/>
    </row>
    <row r="53" s="1" customFormat="1" ht="5.25" customHeight="1">
      <c r="B53" s="282"/>
      <c r="C53" s="285"/>
      <c r="D53" s="285"/>
      <c r="E53" s="285"/>
      <c r="F53" s="285"/>
      <c r="G53" s="285"/>
      <c r="H53" s="285"/>
      <c r="I53" s="285"/>
      <c r="J53" s="285"/>
      <c r="K53" s="284"/>
    </row>
    <row r="54" s="1" customFormat="1" ht="15" customHeight="1">
      <c r="B54" s="282"/>
      <c r="C54" s="286" t="s">
        <v>888</v>
      </c>
      <c r="D54" s="286"/>
      <c r="E54" s="286"/>
      <c r="F54" s="286"/>
      <c r="G54" s="286"/>
      <c r="H54" s="286"/>
      <c r="I54" s="286"/>
      <c r="J54" s="286"/>
      <c r="K54" s="284"/>
    </row>
    <row r="55" s="1" customFormat="1" ht="15" customHeight="1">
      <c r="B55" s="282"/>
      <c r="C55" s="286" t="s">
        <v>889</v>
      </c>
      <c r="D55" s="286"/>
      <c r="E55" s="286"/>
      <c r="F55" s="286"/>
      <c r="G55" s="286"/>
      <c r="H55" s="286"/>
      <c r="I55" s="286"/>
      <c r="J55" s="286"/>
      <c r="K55" s="284"/>
    </row>
    <row r="56" s="1" customFormat="1" ht="12.75" customHeight="1">
      <c r="B56" s="282"/>
      <c r="C56" s="286"/>
      <c r="D56" s="286"/>
      <c r="E56" s="286"/>
      <c r="F56" s="286"/>
      <c r="G56" s="286"/>
      <c r="H56" s="286"/>
      <c r="I56" s="286"/>
      <c r="J56" s="286"/>
      <c r="K56" s="284"/>
    </row>
    <row r="57" s="1" customFormat="1" ht="15" customHeight="1">
      <c r="B57" s="282"/>
      <c r="C57" s="286" t="s">
        <v>890</v>
      </c>
      <c r="D57" s="286"/>
      <c r="E57" s="286"/>
      <c r="F57" s="286"/>
      <c r="G57" s="286"/>
      <c r="H57" s="286"/>
      <c r="I57" s="286"/>
      <c r="J57" s="286"/>
      <c r="K57" s="284"/>
    </row>
    <row r="58" s="1" customFormat="1" ht="15" customHeight="1">
      <c r="B58" s="282"/>
      <c r="C58" s="288"/>
      <c r="D58" s="286" t="s">
        <v>891</v>
      </c>
      <c r="E58" s="286"/>
      <c r="F58" s="286"/>
      <c r="G58" s="286"/>
      <c r="H58" s="286"/>
      <c r="I58" s="286"/>
      <c r="J58" s="286"/>
      <c r="K58" s="284"/>
    </row>
    <row r="59" s="1" customFormat="1" ht="15" customHeight="1">
      <c r="B59" s="282"/>
      <c r="C59" s="288"/>
      <c r="D59" s="286" t="s">
        <v>892</v>
      </c>
      <c r="E59" s="286"/>
      <c r="F59" s="286"/>
      <c r="G59" s="286"/>
      <c r="H59" s="286"/>
      <c r="I59" s="286"/>
      <c r="J59" s="286"/>
      <c r="K59" s="284"/>
    </row>
    <row r="60" s="1" customFormat="1" ht="15" customHeight="1">
      <c r="B60" s="282"/>
      <c r="C60" s="288"/>
      <c r="D60" s="286" t="s">
        <v>893</v>
      </c>
      <c r="E60" s="286"/>
      <c r="F60" s="286"/>
      <c r="G60" s="286"/>
      <c r="H60" s="286"/>
      <c r="I60" s="286"/>
      <c r="J60" s="286"/>
      <c r="K60" s="284"/>
    </row>
    <row r="61" s="1" customFormat="1" ht="15" customHeight="1">
      <c r="B61" s="282"/>
      <c r="C61" s="288"/>
      <c r="D61" s="286" t="s">
        <v>894</v>
      </c>
      <c r="E61" s="286"/>
      <c r="F61" s="286"/>
      <c r="G61" s="286"/>
      <c r="H61" s="286"/>
      <c r="I61" s="286"/>
      <c r="J61" s="286"/>
      <c r="K61" s="284"/>
    </row>
    <row r="62" s="1" customFormat="1" ht="15" customHeight="1">
      <c r="B62" s="282"/>
      <c r="C62" s="288"/>
      <c r="D62" s="291" t="s">
        <v>895</v>
      </c>
      <c r="E62" s="291"/>
      <c r="F62" s="291"/>
      <c r="G62" s="291"/>
      <c r="H62" s="291"/>
      <c r="I62" s="291"/>
      <c r="J62" s="291"/>
      <c r="K62" s="284"/>
    </row>
    <row r="63" s="1" customFormat="1" ht="15" customHeight="1">
      <c r="B63" s="282"/>
      <c r="C63" s="288"/>
      <c r="D63" s="286" t="s">
        <v>896</v>
      </c>
      <c r="E63" s="286"/>
      <c r="F63" s="286"/>
      <c r="G63" s="286"/>
      <c r="H63" s="286"/>
      <c r="I63" s="286"/>
      <c r="J63" s="286"/>
      <c r="K63" s="284"/>
    </row>
    <row r="64" s="1" customFormat="1" ht="12.75" customHeight="1">
      <c r="B64" s="282"/>
      <c r="C64" s="288"/>
      <c r="D64" s="288"/>
      <c r="E64" s="292"/>
      <c r="F64" s="288"/>
      <c r="G64" s="288"/>
      <c r="H64" s="288"/>
      <c r="I64" s="288"/>
      <c r="J64" s="288"/>
      <c r="K64" s="284"/>
    </row>
    <row r="65" s="1" customFormat="1" ht="15" customHeight="1">
      <c r="B65" s="282"/>
      <c r="C65" s="288"/>
      <c r="D65" s="286" t="s">
        <v>897</v>
      </c>
      <c r="E65" s="286"/>
      <c r="F65" s="286"/>
      <c r="G65" s="286"/>
      <c r="H65" s="286"/>
      <c r="I65" s="286"/>
      <c r="J65" s="286"/>
      <c r="K65" s="284"/>
    </row>
    <row r="66" s="1" customFormat="1" ht="15" customHeight="1">
      <c r="B66" s="282"/>
      <c r="C66" s="288"/>
      <c r="D66" s="291" t="s">
        <v>898</v>
      </c>
      <c r="E66" s="291"/>
      <c r="F66" s="291"/>
      <c r="G66" s="291"/>
      <c r="H66" s="291"/>
      <c r="I66" s="291"/>
      <c r="J66" s="291"/>
      <c r="K66" s="284"/>
    </row>
    <row r="67" s="1" customFormat="1" ht="15" customHeight="1">
      <c r="B67" s="282"/>
      <c r="C67" s="288"/>
      <c r="D67" s="286" t="s">
        <v>899</v>
      </c>
      <c r="E67" s="286"/>
      <c r="F67" s="286"/>
      <c r="G67" s="286"/>
      <c r="H67" s="286"/>
      <c r="I67" s="286"/>
      <c r="J67" s="286"/>
      <c r="K67" s="284"/>
    </row>
    <row r="68" s="1" customFormat="1" ht="15" customHeight="1">
      <c r="B68" s="282"/>
      <c r="C68" s="288"/>
      <c r="D68" s="286" t="s">
        <v>900</v>
      </c>
      <c r="E68" s="286"/>
      <c r="F68" s="286"/>
      <c r="G68" s="286"/>
      <c r="H68" s="286"/>
      <c r="I68" s="286"/>
      <c r="J68" s="286"/>
      <c r="K68" s="284"/>
    </row>
    <row r="69" s="1" customFormat="1" ht="15" customHeight="1">
      <c r="B69" s="282"/>
      <c r="C69" s="288"/>
      <c r="D69" s="286" t="s">
        <v>901</v>
      </c>
      <c r="E69" s="286"/>
      <c r="F69" s="286"/>
      <c r="G69" s="286"/>
      <c r="H69" s="286"/>
      <c r="I69" s="286"/>
      <c r="J69" s="286"/>
      <c r="K69" s="284"/>
    </row>
    <row r="70" s="1" customFormat="1" ht="15" customHeight="1">
      <c r="B70" s="282"/>
      <c r="C70" s="288"/>
      <c r="D70" s="286" t="s">
        <v>902</v>
      </c>
      <c r="E70" s="286"/>
      <c r="F70" s="286"/>
      <c r="G70" s="286"/>
      <c r="H70" s="286"/>
      <c r="I70" s="286"/>
      <c r="J70" s="286"/>
      <c r="K70" s="284"/>
    </row>
    <row r="71" s="1" customFormat="1" ht="12.75" customHeight="1">
      <c r="B71" s="293"/>
      <c r="C71" s="294"/>
      <c r="D71" s="294"/>
      <c r="E71" s="294"/>
      <c r="F71" s="294"/>
      <c r="G71" s="294"/>
      <c r="H71" s="294"/>
      <c r="I71" s="294"/>
      <c r="J71" s="294"/>
      <c r="K71" s="295"/>
    </row>
    <row r="72" s="1" customFormat="1" ht="18.75" customHeight="1">
      <c r="B72" s="296"/>
      <c r="C72" s="296"/>
      <c r="D72" s="296"/>
      <c r="E72" s="296"/>
      <c r="F72" s="296"/>
      <c r="G72" s="296"/>
      <c r="H72" s="296"/>
      <c r="I72" s="296"/>
      <c r="J72" s="296"/>
      <c r="K72" s="297"/>
    </row>
    <row r="73" s="1" customFormat="1" ht="18.75" customHeight="1">
      <c r="B73" s="297"/>
      <c r="C73" s="297"/>
      <c r="D73" s="297"/>
      <c r="E73" s="297"/>
      <c r="F73" s="297"/>
      <c r="G73" s="297"/>
      <c r="H73" s="297"/>
      <c r="I73" s="297"/>
      <c r="J73" s="297"/>
      <c r="K73" s="297"/>
    </row>
    <row r="74" s="1" customFormat="1" ht="7.5" customHeight="1">
      <c r="B74" s="298"/>
      <c r="C74" s="299"/>
      <c r="D74" s="299"/>
      <c r="E74" s="299"/>
      <c r="F74" s="299"/>
      <c r="G74" s="299"/>
      <c r="H74" s="299"/>
      <c r="I74" s="299"/>
      <c r="J74" s="299"/>
      <c r="K74" s="300"/>
    </row>
    <row r="75" s="1" customFormat="1" ht="45" customHeight="1">
      <c r="B75" s="301"/>
      <c r="C75" s="302" t="s">
        <v>903</v>
      </c>
      <c r="D75" s="302"/>
      <c r="E75" s="302"/>
      <c r="F75" s="302"/>
      <c r="G75" s="302"/>
      <c r="H75" s="302"/>
      <c r="I75" s="302"/>
      <c r="J75" s="302"/>
      <c r="K75" s="303"/>
    </row>
    <row r="76" s="1" customFormat="1" ht="17.25" customHeight="1">
      <c r="B76" s="301"/>
      <c r="C76" s="304" t="s">
        <v>904</v>
      </c>
      <c r="D76" s="304"/>
      <c r="E76" s="304"/>
      <c r="F76" s="304" t="s">
        <v>905</v>
      </c>
      <c r="G76" s="305"/>
      <c r="H76" s="304" t="s">
        <v>54</v>
      </c>
      <c r="I76" s="304" t="s">
        <v>57</v>
      </c>
      <c r="J76" s="304" t="s">
        <v>906</v>
      </c>
      <c r="K76" s="303"/>
    </row>
    <row r="77" s="1" customFormat="1" ht="17.25" customHeight="1">
      <c r="B77" s="301"/>
      <c r="C77" s="306" t="s">
        <v>907</v>
      </c>
      <c r="D77" s="306"/>
      <c r="E77" s="306"/>
      <c r="F77" s="307" t="s">
        <v>908</v>
      </c>
      <c r="G77" s="308"/>
      <c r="H77" s="306"/>
      <c r="I77" s="306"/>
      <c r="J77" s="306" t="s">
        <v>909</v>
      </c>
      <c r="K77" s="303"/>
    </row>
    <row r="78" s="1" customFormat="1" ht="5.25" customHeight="1">
      <c r="B78" s="301"/>
      <c r="C78" s="309"/>
      <c r="D78" s="309"/>
      <c r="E78" s="309"/>
      <c r="F78" s="309"/>
      <c r="G78" s="310"/>
      <c r="H78" s="309"/>
      <c r="I78" s="309"/>
      <c r="J78" s="309"/>
      <c r="K78" s="303"/>
    </row>
    <row r="79" s="1" customFormat="1" ht="15" customHeight="1">
      <c r="B79" s="301"/>
      <c r="C79" s="289" t="s">
        <v>53</v>
      </c>
      <c r="D79" s="311"/>
      <c r="E79" s="311"/>
      <c r="F79" s="312" t="s">
        <v>910</v>
      </c>
      <c r="G79" s="313"/>
      <c r="H79" s="289" t="s">
        <v>911</v>
      </c>
      <c r="I79" s="289" t="s">
        <v>912</v>
      </c>
      <c r="J79" s="289">
        <v>20</v>
      </c>
      <c r="K79" s="303"/>
    </row>
    <row r="80" s="1" customFormat="1" ht="15" customHeight="1">
      <c r="B80" s="301"/>
      <c r="C80" s="289" t="s">
        <v>913</v>
      </c>
      <c r="D80" s="289"/>
      <c r="E80" s="289"/>
      <c r="F80" s="312" t="s">
        <v>910</v>
      </c>
      <c r="G80" s="313"/>
      <c r="H80" s="289" t="s">
        <v>914</v>
      </c>
      <c r="I80" s="289" t="s">
        <v>912</v>
      </c>
      <c r="J80" s="289">
        <v>120</v>
      </c>
      <c r="K80" s="303"/>
    </row>
    <row r="81" s="1" customFormat="1" ht="15" customHeight="1">
      <c r="B81" s="314"/>
      <c r="C81" s="289" t="s">
        <v>915</v>
      </c>
      <c r="D81" s="289"/>
      <c r="E81" s="289"/>
      <c r="F81" s="312" t="s">
        <v>916</v>
      </c>
      <c r="G81" s="313"/>
      <c r="H81" s="289" t="s">
        <v>917</v>
      </c>
      <c r="I81" s="289" t="s">
        <v>912</v>
      </c>
      <c r="J81" s="289">
        <v>50</v>
      </c>
      <c r="K81" s="303"/>
    </row>
    <row r="82" s="1" customFormat="1" ht="15" customHeight="1">
      <c r="B82" s="314"/>
      <c r="C82" s="289" t="s">
        <v>918</v>
      </c>
      <c r="D82" s="289"/>
      <c r="E82" s="289"/>
      <c r="F82" s="312" t="s">
        <v>910</v>
      </c>
      <c r="G82" s="313"/>
      <c r="H82" s="289" t="s">
        <v>919</v>
      </c>
      <c r="I82" s="289" t="s">
        <v>920</v>
      </c>
      <c r="J82" s="289"/>
      <c r="K82" s="303"/>
    </row>
    <row r="83" s="1" customFormat="1" ht="15" customHeight="1">
      <c r="B83" s="314"/>
      <c r="C83" s="315" t="s">
        <v>921</v>
      </c>
      <c r="D83" s="315"/>
      <c r="E83" s="315"/>
      <c r="F83" s="316" t="s">
        <v>916</v>
      </c>
      <c r="G83" s="315"/>
      <c r="H83" s="315" t="s">
        <v>922</v>
      </c>
      <c r="I83" s="315" t="s">
        <v>912</v>
      </c>
      <c r="J83" s="315">
        <v>15</v>
      </c>
      <c r="K83" s="303"/>
    </row>
    <row r="84" s="1" customFormat="1" ht="15" customHeight="1">
      <c r="B84" s="314"/>
      <c r="C84" s="315" t="s">
        <v>923</v>
      </c>
      <c r="D84" s="315"/>
      <c r="E84" s="315"/>
      <c r="F84" s="316" t="s">
        <v>916</v>
      </c>
      <c r="G84" s="315"/>
      <c r="H84" s="315" t="s">
        <v>924</v>
      </c>
      <c r="I84" s="315" t="s">
        <v>912</v>
      </c>
      <c r="J84" s="315">
        <v>15</v>
      </c>
      <c r="K84" s="303"/>
    </row>
    <row r="85" s="1" customFormat="1" ht="15" customHeight="1">
      <c r="B85" s="314"/>
      <c r="C85" s="315" t="s">
        <v>925</v>
      </c>
      <c r="D85" s="315"/>
      <c r="E85" s="315"/>
      <c r="F85" s="316" t="s">
        <v>916</v>
      </c>
      <c r="G85" s="315"/>
      <c r="H85" s="315" t="s">
        <v>926</v>
      </c>
      <c r="I85" s="315" t="s">
        <v>912</v>
      </c>
      <c r="J85" s="315">
        <v>20</v>
      </c>
      <c r="K85" s="303"/>
    </row>
    <row r="86" s="1" customFormat="1" ht="15" customHeight="1">
      <c r="B86" s="314"/>
      <c r="C86" s="315" t="s">
        <v>927</v>
      </c>
      <c r="D86" s="315"/>
      <c r="E86" s="315"/>
      <c r="F86" s="316" t="s">
        <v>916</v>
      </c>
      <c r="G86" s="315"/>
      <c r="H86" s="315" t="s">
        <v>928</v>
      </c>
      <c r="I86" s="315" t="s">
        <v>912</v>
      </c>
      <c r="J86" s="315">
        <v>20</v>
      </c>
      <c r="K86" s="303"/>
    </row>
    <row r="87" s="1" customFormat="1" ht="15" customHeight="1">
      <c r="B87" s="314"/>
      <c r="C87" s="289" t="s">
        <v>929</v>
      </c>
      <c r="D87" s="289"/>
      <c r="E87" s="289"/>
      <c r="F87" s="312" t="s">
        <v>916</v>
      </c>
      <c r="G87" s="313"/>
      <c r="H87" s="289" t="s">
        <v>930</v>
      </c>
      <c r="I87" s="289" t="s">
        <v>912</v>
      </c>
      <c r="J87" s="289">
        <v>50</v>
      </c>
      <c r="K87" s="303"/>
    </row>
    <row r="88" s="1" customFormat="1" ht="15" customHeight="1">
      <c r="B88" s="314"/>
      <c r="C88" s="289" t="s">
        <v>931</v>
      </c>
      <c r="D88" s="289"/>
      <c r="E88" s="289"/>
      <c r="F88" s="312" t="s">
        <v>916</v>
      </c>
      <c r="G88" s="313"/>
      <c r="H88" s="289" t="s">
        <v>932</v>
      </c>
      <c r="I88" s="289" t="s">
        <v>912</v>
      </c>
      <c r="J88" s="289">
        <v>20</v>
      </c>
      <c r="K88" s="303"/>
    </row>
    <row r="89" s="1" customFormat="1" ht="15" customHeight="1">
      <c r="B89" s="314"/>
      <c r="C89" s="289" t="s">
        <v>933</v>
      </c>
      <c r="D89" s="289"/>
      <c r="E89" s="289"/>
      <c r="F89" s="312" t="s">
        <v>916</v>
      </c>
      <c r="G89" s="313"/>
      <c r="H89" s="289" t="s">
        <v>934</v>
      </c>
      <c r="I89" s="289" t="s">
        <v>912</v>
      </c>
      <c r="J89" s="289">
        <v>20</v>
      </c>
      <c r="K89" s="303"/>
    </row>
    <row r="90" s="1" customFormat="1" ht="15" customHeight="1">
      <c r="B90" s="314"/>
      <c r="C90" s="289" t="s">
        <v>935</v>
      </c>
      <c r="D90" s="289"/>
      <c r="E90" s="289"/>
      <c r="F90" s="312" t="s">
        <v>916</v>
      </c>
      <c r="G90" s="313"/>
      <c r="H90" s="289" t="s">
        <v>936</v>
      </c>
      <c r="I90" s="289" t="s">
        <v>912</v>
      </c>
      <c r="J90" s="289">
        <v>50</v>
      </c>
      <c r="K90" s="303"/>
    </row>
    <row r="91" s="1" customFormat="1" ht="15" customHeight="1">
      <c r="B91" s="314"/>
      <c r="C91" s="289" t="s">
        <v>937</v>
      </c>
      <c r="D91" s="289"/>
      <c r="E91" s="289"/>
      <c r="F91" s="312" t="s">
        <v>916</v>
      </c>
      <c r="G91" s="313"/>
      <c r="H91" s="289" t="s">
        <v>937</v>
      </c>
      <c r="I91" s="289" t="s">
        <v>912</v>
      </c>
      <c r="J91" s="289">
        <v>50</v>
      </c>
      <c r="K91" s="303"/>
    </row>
    <row r="92" s="1" customFormat="1" ht="15" customHeight="1">
      <c r="B92" s="314"/>
      <c r="C92" s="289" t="s">
        <v>938</v>
      </c>
      <c r="D92" s="289"/>
      <c r="E92" s="289"/>
      <c r="F92" s="312" t="s">
        <v>916</v>
      </c>
      <c r="G92" s="313"/>
      <c r="H92" s="289" t="s">
        <v>939</v>
      </c>
      <c r="I92" s="289" t="s">
        <v>912</v>
      </c>
      <c r="J92" s="289">
        <v>255</v>
      </c>
      <c r="K92" s="303"/>
    </row>
    <row r="93" s="1" customFormat="1" ht="15" customHeight="1">
      <c r="B93" s="314"/>
      <c r="C93" s="289" t="s">
        <v>940</v>
      </c>
      <c r="D93" s="289"/>
      <c r="E93" s="289"/>
      <c r="F93" s="312" t="s">
        <v>910</v>
      </c>
      <c r="G93" s="313"/>
      <c r="H93" s="289" t="s">
        <v>941</v>
      </c>
      <c r="I93" s="289" t="s">
        <v>942</v>
      </c>
      <c r="J93" s="289"/>
      <c r="K93" s="303"/>
    </row>
    <row r="94" s="1" customFormat="1" ht="15" customHeight="1">
      <c r="B94" s="314"/>
      <c r="C94" s="289" t="s">
        <v>943</v>
      </c>
      <c r="D94" s="289"/>
      <c r="E94" s="289"/>
      <c r="F94" s="312" t="s">
        <v>910</v>
      </c>
      <c r="G94" s="313"/>
      <c r="H94" s="289" t="s">
        <v>944</v>
      </c>
      <c r="I94" s="289" t="s">
        <v>945</v>
      </c>
      <c r="J94" s="289"/>
      <c r="K94" s="303"/>
    </row>
    <row r="95" s="1" customFormat="1" ht="15" customHeight="1">
      <c r="B95" s="314"/>
      <c r="C95" s="289" t="s">
        <v>946</v>
      </c>
      <c r="D95" s="289"/>
      <c r="E95" s="289"/>
      <c r="F95" s="312" t="s">
        <v>910</v>
      </c>
      <c r="G95" s="313"/>
      <c r="H95" s="289" t="s">
        <v>946</v>
      </c>
      <c r="I95" s="289" t="s">
        <v>945</v>
      </c>
      <c r="J95" s="289"/>
      <c r="K95" s="303"/>
    </row>
    <row r="96" s="1" customFormat="1" ht="15" customHeight="1">
      <c r="B96" s="314"/>
      <c r="C96" s="289" t="s">
        <v>38</v>
      </c>
      <c r="D96" s="289"/>
      <c r="E96" s="289"/>
      <c r="F96" s="312" t="s">
        <v>910</v>
      </c>
      <c r="G96" s="313"/>
      <c r="H96" s="289" t="s">
        <v>947</v>
      </c>
      <c r="I96" s="289" t="s">
        <v>945</v>
      </c>
      <c r="J96" s="289"/>
      <c r="K96" s="303"/>
    </row>
    <row r="97" s="1" customFormat="1" ht="15" customHeight="1">
      <c r="B97" s="314"/>
      <c r="C97" s="289" t="s">
        <v>48</v>
      </c>
      <c r="D97" s="289"/>
      <c r="E97" s="289"/>
      <c r="F97" s="312" t="s">
        <v>910</v>
      </c>
      <c r="G97" s="313"/>
      <c r="H97" s="289" t="s">
        <v>948</v>
      </c>
      <c r="I97" s="289" t="s">
        <v>945</v>
      </c>
      <c r="J97" s="289"/>
      <c r="K97" s="303"/>
    </row>
    <row r="98" s="1" customFormat="1" ht="15" customHeight="1">
      <c r="B98" s="317"/>
      <c r="C98" s="318"/>
      <c r="D98" s="318"/>
      <c r="E98" s="318"/>
      <c r="F98" s="318"/>
      <c r="G98" s="318"/>
      <c r="H98" s="318"/>
      <c r="I98" s="318"/>
      <c r="J98" s="318"/>
      <c r="K98" s="319"/>
    </row>
    <row r="99" s="1" customFormat="1" ht="18.75" customHeight="1">
      <c r="B99" s="320"/>
      <c r="C99" s="321"/>
      <c r="D99" s="321"/>
      <c r="E99" s="321"/>
      <c r="F99" s="321"/>
      <c r="G99" s="321"/>
      <c r="H99" s="321"/>
      <c r="I99" s="321"/>
      <c r="J99" s="321"/>
      <c r="K99" s="320"/>
    </row>
    <row r="100" s="1" customFormat="1" ht="18.75" customHeight="1">
      <c r="B100" s="297"/>
      <c r="C100" s="297"/>
      <c r="D100" s="297"/>
      <c r="E100" s="297"/>
      <c r="F100" s="297"/>
      <c r="G100" s="297"/>
      <c r="H100" s="297"/>
      <c r="I100" s="297"/>
      <c r="J100" s="297"/>
      <c r="K100" s="297"/>
    </row>
    <row r="101" s="1" customFormat="1" ht="7.5" customHeight="1">
      <c r="B101" s="298"/>
      <c r="C101" s="299"/>
      <c r="D101" s="299"/>
      <c r="E101" s="299"/>
      <c r="F101" s="299"/>
      <c r="G101" s="299"/>
      <c r="H101" s="299"/>
      <c r="I101" s="299"/>
      <c r="J101" s="299"/>
      <c r="K101" s="300"/>
    </row>
    <row r="102" s="1" customFormat="1" ht="45" customHeight="1">
      <c r="B102" s="301"/>
      <c r="C102" s="302" t="s">
        <v>949</v>
      </c>
      <c r="D102" s="302"/>
      <c r="E102" s="302"/>
      <c r="F102" s="302"/>
      <c r="G102" s="302"/>
      <c r="H102" s="302"/>
      <c r="I102" s="302"/>
      <c r="J102" s="302"/>
      <c r="K102" s="303"/>
    </row>
    <row r="103" s="1" customFormat="1" ht="17.25" customHeight="1">
      <c r="B103" s="301"/>
      <c r="C103" s="304" t="s">
        <v>904</v>
      </c>
      <c r="D103" s="304"/>
      <c r="E103" s="304"/>
      <c r="F103" s="304" t="s">
        <v>905</v>
      </c>
      <c r="G103" s="305"/>
      <c r="H103" s="304" t="s">
        <v>54</v>
      </c>
      <c r="I103" s="304" t="s">
        <v>57</v>
      </c>
      <c r="J103" s="304" t="s">
        <v>906</v>
      </c>
      <c r="K103" s="303"/>
    </row>
    <row r="104" s="1" customFormat="1" ht="17.25" customHeight="1">
      <c r="B104" s="301"/>
      <c r="C104" s="306" t="s">
        <v>907</v>
      </c>
      <c r="D104" s="306"/>
      <c r="E104" s="306"/>
      <c r="F104" s="307" t="s">
        <v>908</v>
      </c>
      <c r="G104" s="308"/>
      <c r="H104" s="306"/>
      <c r="I104" s="306"/>
      <c r="J104" s="306" t="s">
        <v>909</v>
      </c>
      <c r="K104" s="303"/>
    </row>
    <row r="105" s="1" customFormat="1" ht="5.25" customHeight="1">
      <c r="B105" s="301"/>
      <c r="C105" s="304"/>
      <c r="D105" s="304"/>
      <c r="E105" s="304"/>
      <c r="F105" s="304"/>
      <c r="G105" s="322"/>
      <c r="H105" s="304"/>
      <c r="I105" s="304"/>
      <c r="J105" s="304"/>
      <c r="K105" s="303"/>
    </row>
    <row r="106" s="1" customFormat="1" ht="15" customHeight="1">
      <c r="B106" s="301"/>
      <c r="C106" s="289" t="s">
        <v>53</v>
      </c>
      <c r="D106" s="311"/>
      <c r="E106" s="311"/>
      <c r="F106" s="312" t="s">
        <v>910</v>
      </c>
      <c r="G106" s="289"/>
      <c r="H106" s="289" t="s">
        <v>950</v>
      </c>
      <c r="I106" s="289" t="s">
        <v>912</v>
      </c>
      <c r="J106" s="289">
        <v>20</v>
      </c>
      <c r="K106" s="303"/>
    </row>
    <row r="107" s="1" customFormat="1" ht="15" customHeight="1">
      <c r="B107" s="301"/>
      <c r="C107" s="289" t="s">
        <v>913</v>
      </c>
      <c r="D107" s="289"/>
      <c r="E107" s="289"/>
      <c r="F107" s="312" t="s">
        <v>910</v>
      </c>
      <c r="G107" s="289"/>
      <c r="H107" s="289" t="s">
        <v>950</v>
      </c>
      <c r="I107" s="289" t="s">
        <v>912</v>
      </c>
      <c r="J107" s="289">
        <v>120</v>
      </c>
      <c r="K107" s="303"/>
    </row>
    <row r="108" s="1" customFormat="1" ht="15" customHeight="1">
      <c r="B108" s="314"/>
      <c r="C108" s="289" t="s">
        <v>915</v>
      </c>
      <c r="D108" s="289"/>
      <c r="E108" s="289"/>
      <c r="F108" s="312" t="s">
        <v>916</v>
      </c>
      <c r="G108" s="289"/>
      <c r="H108" s="289" t="s">
        <v>950</v>
      </c>
      <c r="I108" s="289" t="s">
        <v>912</v>
      </c>
      <c r="J108" s="289">
        <v>50</v>
      </c>
      <c r="K108" s="303"/>
    </row>
    <row r="109" s="1" customFormat="1" ht="15" customHeight="1">
      <c r="B109" s="314"/>
      <c r="C109" s="289" t="s">
        <v>918</v>
      </c>
      <c r="D109" s="289"/>
      <c r="E109" s="289"/>
      <c r="F109" s="312" t="s">
        <v>910</v>
      </c>
      <c r="G109" s="289"/>
      <c r="H109" s="289" t="s">
        <v>950</v>
      </c>
      <c r="I109" s="289" t="s">
        <v>920</v>
      </c>
      <c r="J109" s="289"/>
      <c r="K109" s="303"/>
    </row>
    <row r="110" s="1" customFormat="1" ht="15" customHeight="1">
      <c r="B110" s="314"/>
      <c r="C110" s="289" t="s">
        <v>929</v>
      </c>
      <c r="D110" s="289"/>
      <c r="E110" s="289"/>
      <c r="F110" s="312" t="s">
        <v>916</v>
      </c>
      <c r="G110" s="289"/>
      <c r="H110" s="289" t="s">
        <v>950</v>
      </c>
      <c r="I110" s="289" t="s">
        <v>912</v>
      </c>
      <c r="J110" s="289">
        <v>50</v>
      </c>
      <c r="K110" s="303"/>
    </row>
    <row r="111" s="1" customFormat="1" ht="15" customHeight="1">
      <c r="B111" s="314"/>
      <c r="C111" s="289" t="s">
        <v>937</v>
      </c>
      <c r="D111" s="289"/>
      <c r="E111" s="289"/>
      <c r="F111" s="312" t="s">
        <v>916</v>
      </c>
      <c r="G111" s="289"/>
      <c r="H111" s="289" t="s">
        <v>950</v>
      </c>
      <c r="I111" s="289" t="s">
        <v>912</v>
      </c>
      <c r="J111" s="289">
        <v>50</v>
      </c>
      <c r="K111" s="303"/>
    </row>
    <row r="112" s="1" customFormat="1" ht="15" customHeight="1">
      <c r="B112" s="314"/>
      <c r="C112" s="289" t="s">
        <v>935</v>
      </c>
      <c r="D112" s="289"/>
      <c r="E112" s="289"/>
      <c r="F112" s="312" t="s">
        <v>916</v>
      </c>
      <c r="G112" s="289"/>
      <c r="H112" s="289" t="s">
        <v>950</v>
      </c>
      <c r="I112" s="289" t="s">
        <v>912</v>
      </c>
      <c r="J112" s="289">
        <v>50</v>
      </c>
      <c r="K112" s="303"/>
    </row>
    <row r="113" s="1" customFormat="1" ht="15" customHeight="1">
      <c r="B113" s="314"/>
      <c r="C113" s="289" t="s">
        <v>53</v>
      </c>
      <c r="D113" s="289"/>
      <c r="E113" s="289"/>
      <c r="F113" s="312" t="s">
        <v>910</v>
      </c>
      <c r="G113" s="289"/>
      <c r="H113" s="289" t="s">
        <v>951</v>
      </c>
      <c r="I113" s="289" t="s">
        <v>912</v>
      </c>
      <c r="J113" s="289">
        <v>20</v>
      </c>
      <c r="K113" s="303"/>
    </row>
    <row r="114" s="1" customFormat="1" ht="15" customHeight="1">
      <c r="B114" s="314"/>
      <c r="C114" s="289" t="s">
        <v>952</v>
      </c>
      <c r="D114" s="289"/>
      <c r="E114" s="289"/>
      <c r="F114" s="312" t="s">
        <v>910</v>
      </c>
      <c r="G114" s="289"/>
      <c r="H114" s="289" t="s">
        <v>953</v>
      </c>
      <c r="I114" s="289" t="s">
        <v>912</v>
      </c>
      <c r="J114" s="289">
        <v>120</v>
      </c>
      <c r="K114" s="303"/>
    </row>
    <row r="115" s="1" customFormat="1" ht="15" customHeight="1">
      <c r="B115" s="314"/>
      <c r="C115" s="289" t="s">
        <v>38</v>
      </c>
      <c r="D115" s="289"/>
      <c r="E115" s="289"/>
      <c r="F115" s="312" t="s">
        <v>910</v>
      </c>
      <c r="G115" s="289"/>
      <c r="H115" s="289" t="s">
        <v>954</v>
      </c>
      <c r="I115" s="289" t="s">
        <v>945</v>
      </c>
      <c r="J115" s="289"/>
      <c r="K115" s="303"/>
    </row>
    <row r="116" s="1" customFormat="1" ht="15" customHeight="1">
      <c r="B116" s="314"/>
      <c r="C116" s="289" t="s">
        <v>48</v>
      </c>
      <c r="D116" s="289"/>
      <c r="E116" s="289"/>
      <c r="F116" s="312" t="s">
        <v>910</v>
      </c>
      <c r="G116" s="289"/>
      <c r="H116" s="289" t="s">
        <v>955</v>
      </c>
      <c r="I116" s="289" t="s">
        <v>945</v>
      </c>
      <c r="J116" s="289"/>
      <c r="K116" s="303"/>
    </row>
    <row r="117" s="1" customFormat="1" ht="15" customHeight="1">
      <c r="B117" s="314"/>
      <c r="C117" s="289" t="s">
        <v>57</v>
      </c>
      <c r="D117" s="289"/>
      <c r="E117" s="289"/>
      <c r="F117" s="312" t="s">
        <v>910</v>
      </c>
      <c r="G117" s="289"/>
      <c r="H117" s="289" t="s">
        <v>956</v>
      </c>
      <c r="I117" s="289" t="s">
        <v>957</v>
      </c>
      <c r="J117" s="289"/>
      <c r="K117" s="303"/>
    </row>
    <row r="118" s="1" customFormat="1" ht="15" customHeight="1">
      <c r="B118" s="317"/>
      <c r="C118" s="323"/>
      <c r="D118" s="323"/>
      <c r="E118" s="323"/>
      <c r="F118" s="323"/>
      <c r="G118" s="323"/>
      <c r="H118" s="323"/>
      <c r="I118" s="323"/>
      <c r="J118" s="323"/>
      <c r="K118" s="319"/>
    </row>
    <row r="119" s="1" customFormat="1" ht="18.75" customHeight="1">
      <c r="B119" s="324"/>
      <c r="C119" s="325"/>
      <c r="D119" s="325"/>
      <c r="E119" s="325"/>
      <c r="F119" s="326"/>
      <c r="G119" s="325"/>
      <c r="H119" s="325"/>
      <c r="I119" s="325"/>
      <c r="J119" s="325"/>
      <c r="K119" s="324"/>
    </row>
    <row r="120" s="1" customFormat="1" ht="18.75" customHeight="1">
      <c r="B120" s="297"/>
      <c r="C120" s="297"/>
      <c r="D120" s="297"/>
      <c r="E120" s="297"/>
      <c r="F120" s="297"/>
      <c r="G120" s="297"/>
      <c r="H120" s="297"/>
      <c r="I120" s="297"/>
      <c r="J120" s="297"/>
      <c r="K120" s="297"/>
    </row>
    <row r="121" s="1" customFormat="1" ht="7.5" customHeight="1">
      <c r="B121" s="327"/>
      <c r="C121" s="328"/>
      <c r="D121" s="328"/>
      <c r="E121" s="328"/>
      <c r="F121" s="328"/>
      <c r="G121" s="328"/>
      <c r="H121" s="328"/>
      <c r="I121" s="328"/>
      <c r="J121" s="328"/>
      <c r="K121" s="329"/>
    </row>
    <row r="122" s="1" customFormat="1" ht="45" customHeight="1">
      <c r="B122" s="330"/>
      <c r="C122" s="280" t="s">
        <v>958</v>
      </c>
      <c r="D122" s="280"/>
      <c r="E122" s="280"/>
      <c r="F122" s="280"/>
      <c r="G122" s="280"/>
      <c r="H122" s="280"/>
      <c r="I122" s="280"/>
      <c r="J122" s="280"/>
      <c r="K122" s="331"/>
    </row>
    <row r="123" s="1" customFormat="1" ht="17.25" customHeight="1">
      <c r="B123" s="332"/>
      <c r="C123" s="304" t="s">
        <v>904</v>
      </c>
      <c r="D123" s="304"/>
      <c r="E123" s="304"/>
      <c r="F123" s="304" t="s">
        <v>905</v>
      </c>
      <c r="G123" s="305"/>
      <c r="H123" s="304" t="s">
        <v>54</v>
      </c>
      <c r="I123" s="304" t="s">
        <v>57</v>
      </c>
      <c r="J123" s="304" t="s">
        <v>906</v>
      </c>
      <c r="K123" s="333"/>
    </row>
    <row r="124" s="1" customFormat="1" ht="17.25" customHeight="1">
      <c r="B124" s="332"/>
      <c r="C124" s="306" t="s">
        <v>907</v>
      </c>
      <c r="D124" s="306"/>
      <c r="E124" s="306"/>
      <c r="F124" s="307" t="s">
        <v>908</v>
      </c>
      <c r="G124" s="308"/>
      <c r="H124" s="306"/>
      <c r="I124" s="306"/>
      <c r="J124" s="306" t="s">
        <v>909</v>
      </c>
      <c r="K124" s="333"/>
    </row>
    <row r="125" s="1" customFormat="1" ht="5.25" customHeight="1">
      <c r="B125" s="334"/>
      <c r="C125" s="309"/>
      <c r="D125" s="309"/>
      <c r="E125" s="309"/>
      <c r="F125" s="309"/>
      <c r="G125" s="335"/>
      <c r="H125" s="309"/>
      <c r="I125" s="309"/>
      <c r="J125" s="309"/>
      <c r="K125" s="336"/>
    </row>
    <row r="126" s="1" customFormat="1" ht="15" customHeight="1">
      <c r="B126" s="334"/>
      <c r="C126" s="289" t="s">
        <v>913</v>
      </c>
      <c r="D126" s="311"/>
      <c r="E126" s="311"/>
      <c r="F126" s="312" t="s">
        <v>910</v>
      </c>
      <c r="G126" s="289"/>
      <c r="H126" s="289" t="s">
        <v>950</v>
      </c>
      <c r="I126" s="289" t="s">
        <v>912</v>
      </c>
      <c r="J126" s="289">
        <v>120</v>
      </c>
      <c r="K126" s="337"/>
    </row>
    <row r="127" s="1" customFormat="1" ht="15" customHeight="1">
      <c r="B127" s="334"/>
      <c r="C127" s="289" t="s">
        <v>959</v>
      </c>
      <c r="D127" s="289"/>
      <c r="E127" s="289"/>
      <c r="F127" s="312" t="s">
        <v>910</v>
      </c>
      <c r="G127" s="289"/>
      <c r="H127" s="289" t="s">
        <v>960</v>
      </c>
      <c r="I127" s="289" t="s">
        <v>912</v>
      </c>
      <c r="J127" s="289" t="s">
        <v>961</v>
      </c>
      <c r="K127" s="337"/>
    </row>
    <row r="128" s="1" customFormat="1" ht="15" customHeight="1">
      <c r="B128" s="334"/>
      <c r="C128" s="289" t="s">
        <v>858</v>
      </c>
      <c r="D128" s="289"/>
      <c r="E128" s="289"/>
      <c r="F128" s="312" t="s">
        <v>910</v>
      </c>
      <c r="G128" s="289"/>
      <c r="H128" s="289" t="s">
        <v>962</v>
      </c>
      <c r="I128" s="289" t="s">
        <v>912</v>
      </c>
      <c r="J128" s="289" t="s">
        <v>961</v>
      </c>
      <c r="K128" s="337"/>
    </row>
    <row r="129" s="1" customFormat="1" ht="15" customHeight="1">
      <c r="B129" s="334"/>
      <c r="C129" s="289" t="s">
        <v>921</v>
      </c>
      <c r="D129" s="289"/>
      <c r="E129" s="289"/>
      <c r="F129" s="312" t="s">
        <v>916</v>
      </c>
      <c r="G129" s="289"/>
      <c r="H129" s="289" t="s">
        <v>922</v>
      </c>
      <c r="I129" s="289" t="s">
        <v>912</v>
      </c>
      <c r="J129" s="289">
        <v>15</v>
      </c>
      <c r="K129" s="337"/>
    </row>
    <row r="130" s="1" customFormat="1" ht="15" customHeight="1">
      <c r="B130" s="334"/>
      <c r="C130" s="315" t="s">
        <v>923</v>
      </c>
      <c r="D130" s="315"/>
      <c r="E130" s="315"/>
      <c r="F130" s="316" t="s">
        <v>916</v>
      </c>
      <c r="G130" s="315"/>
      <c r="H130" s="315" t="s">
        <v>924</v>
      </c>
      <c r="I130" s="315" t="s">
        <v>912</v>
      </c>
      <c r="J130" s="315">
        <v>15</v>
      </c>
      <c r="K130" s="337"/>
    </row>
    <row r="131" s="1" customFormat="1" ht="15" customHeight="1">
      <c r="B131" s="334"/>
      <c r="C131" s="315" t="s">
        <v>925</v>
      </c>
      <c r="D131" s="315"/>
      <c r="E131" s="315"/>
      <c r="F131" s="316" t="s">
        <v>916</v>
      </c>
      <c r="G131" s="315"/>
      <c r="H131" s="315" t="s">
        <v>926</v>
      </c>
      <c r="I131" s="315" t="s">
        <v>912</v>
      </c>
      <c r="J131" s="315">
        <v>20</v>
      </c>
      <c r="K131" s="337"/>
    </row>
    <row r="132" s="1" customFormat="1" ht="15" customHeight="1">
      <c r="B132" s="334"/>
      <c r="C132" s="315" t="s">
        <v>927</v>
      </c>
      <c r="D132" s="315"/>
      <c r="E132" s="315"/>
      <c r="F132" s="316" t="s">
        <v>916</v>
      </c>
      <c r="G132" s="315"/>
      <c r="H132" s="315" t="s">
        <v>928</v>
      </c>
      <c r="I132" s="315" t="s">
        <v>912</v>
      </c>
      <c r="J132" s="315">
        <v>20</v>
      </c>
      <c r="K132" s="337"/>
    </row>
    <row r="133" s="1" customFormat="1" ht="15" customHeight="1">
      <c r="B133" s="334"/>
      <c r="C133" s="289" t="s">
        <v>915</v>
      </c>
      <c r="D133" s="289"/>
      <c r="E133" s="289"/>
      <c r="F133" s="312" t="s">
        <v>916</v>
      </c>
      <c r="G133" s="289"/>
      <c r="H133" s="289" t="s">
        <v>950</v>
      </c>
      <c r="I133" s="289" t="s">
        <v>912</v>
      </c>
      <c r="J133" s="289">
        <v>50</v>
      </c>
      <c r="K133" s="337"/>
    </row>
    <row r="134" s="1" customFormat="1" ht="15" customHeight="1">
      <c r="B134" s="334"/>
      <c r="C134" s="289" t="s">
        <v>929</v>
      </c>
      <c r="D134" s="289"/>
      <c r="E134" s="289"/>
      <c r="F134" s="312" t="s">
        <v>916</v>
      </c>
      <c r="G134" s="289"/>
      <c r="H134" s="289" t="s">
        <v>950</v>
      </c>
      <c r="I134" s="289" t="s">
        <v>912</v>
      </c>
      <c r="J134" s="289">
        <v>50</v>
      </c>
      <c r="K134" s="337"/>
    </row>
    <row r="135" s="1" customFormat="1" ht="15" customHeight="1">
      <c r="B135" s="334"/>
      <c r="C135" s="289" t="s">
        <v>935</v>
      </c>
      <c r="D135" s="289"/>
      <c r="E135" s="289"/>
      <c r="F135" s="312" t="s">
        <v>916</v>
      </c>
      <c r="G135" s="289"/>
      <c r="H135" s="289" t="s">
        <v>950</v>
      </c>
      <c r="I135" s="289" t="s">
        <v>912</v>
      </c>
      <c r="J135" s="289">
        <v>50</v>
      </c>
      <c r="K135" s="337"/>
    </row>
    <row r="136" s="1" customFormat="1" ht="15" customHeight="1">
      <c r="B136" s="334"/>
      <c r="C136" s="289" t="s">
        <v>937</v>
      </c>
      <c r="D136" s="289"/>
      <c r="E136" s="289"/>
      <c r="F136" s="312" t="s">
        <v>916</v>
      </c>
      <c r="G136" s="289"/>
      <c r="H136" s="289" t="s">
        <v>950</v>
      </c>
      <c r="I136" s="289" t="s">
        <v>912</v>
      </c>
      <c r="J136" s="289">
        <v>50</v>
      </c>
      <c r="K136" s="337"/>
    </row>
    <row r="137" s="1" customFormat="1" ht="15" customHeight="1">
      <c r="B137" s="334"/>
      <c r="C137" s="289" t="s">
        <v>938</v>
      </c>
      <c r="D137" s="289"/>
      <c r="E137" s="289"/>
      <c r="F137" s="312" t="s">
        <v>916</v>
      </c>
      <c r="G137" s="289"/>
      <c r="H137" s="289" t="s">
        <v>963</v>
      </c>
      <c r="I137" s="289" t="s">
        <v>912</v>
      </c>
      <c r="J137" s="289">
        <v>255</v>
      </c>
      <c r="K137" s="337"/>
    </row>
    <row r="138" s="1" customFormat="1" ht="15" customHeight="1">
      <c r="B138" s="334"/>
      <c r="C138" s="289" t="s">
        <v>940</v>
      </c>
      <c r="D138" s="289"/>
      <c r="E138" s="289"/>
      <c r="F138" s="312" t="s">
        <v>910</v>
      </c>
      <c r="G138" s="289"/>
      <c r="H138" s="289" t="s">
        <v>964</v>
      </c>
      <c r="I138" s="289" t="s">
        <v>942</v>
      </c>
      <c r="J138" s="289"/>
      <c r="K138" s="337"/>
    </row>
    <row r="139" s="1" customFormat="1" ht="15" customHeight="1">
      <c r="B139" s="334"/>
      <c r="C139" s="289" t="s">
        <v>943</v>
      </c>
      <c r="D139" s="289"/>
      <c r="E139" s="289"/>
      <c r="F139" s="312" t="s">
        <v>910</v>
      </c>
      <c r="G139" s="289"/>
      <c r="H139" s="289" t="s">
        <v>965</v>
      </c>
      <c r="I139" s="289" t="s">
        <v>945</v>
      </c>
      <c r="J139" s="289"/>
      <c r="K139" s="337"/>
    </row>
    <row r="140" s="1" customFormat="1" ht="15" customHeight="1">
      <c r="B140" s="334"/>
      <c r="C140" s="289" t="s">
        <v>946</v>
      </c>
      <c r="D140" s="289"/>
      <c r="E140" s="289"/>
      <c r="F140" s="312" t="s">
        <v>910</v>
      </c>
      <c r="G140" s="289"/>
      <c r="H140" s="289" t="s">
        <v>946</v>
      </c>
      <c r="I140" s="289" t="s">
        <v>945</v>
      </c>
      <c r="J140" s="289"/>
      <c r="K140" s="337"/>
    </row>
    <row r="141" s="1" customFormat="1" ht="15" customHeight="1">
      <c r="B141" s="334"/>
      <c r="C141" s="289" t="s">
        <v>38</v>
      </c>
      <c r="D141" s="289"/>
      <c r="E141" s="289"/>
      <c r="F141" s="312" t="s">
        <v>910</v>
      </c>
      <c r="G141" s="289"/>
      <c r="H141" s="289" t="s">
        <v>966</v>
      </c>
      <c r="I141" s="289" t="s">
        <v>945</v>
      </c>
      <c r="J141" s="289"/>
      <c r="K141" s="337"/>
    </row>
    <row r="142" s="1" customFormat="1" ht="15" customHeight="1">
      <c r="B142" s="334"/>
      <c r="C142" s="289" t="s">
        <v>967</v>
      </c>
      <c r="D142" s="289"/>
      <c r="E142" s="289"/>
      <c r="F142" s="312" t="s">
        <v>910</v>
      </c>
      <c r="G142" s="289"/>
      <c r="H142" s="289" t="s">
        <v>968</v>
      </c>
      <c r="I142" s="289" t="s">
        <v>945</v>
      </c>
      <c r="J142" s="289"/>
      <c r="K142" s="337"/>
    </row>
    <row r="143" s="1" customFormat="1" ht="15" customHeight="1">
      <c r="B143" s="338"/>
      <c r="C143" s="339"/>
      <c r="D143" s="339"/>
      <c r="E143" s="339"/>
      <c r="F143" s="339"/>
      <c r="G143" s="339"/>
      <c r="H143" s="339"/>
      <c r="I143" s="339"/>
      <c r="J143" s="339"/>
      <c r="K143" s="340"/>
    </row>
    <row r="144" s="1" customFormat="1" ht="18.75" customHeight="1">
      <c r="B144" s="325"/>
      <c r="C144" s="325"/>
      <c r="D144" s="325"/>
      <c r="E144" s="325"/>
      <c r="F144" s="326"/>
      <c r="G144" s="325"/>
      <c r="H144" s="325"/>
      <c r="I144" s="325"/>
      <c r="J144" s="325"/>
      <c r="K144" s="325"/>
    </row>
    <row r="145" s="1" customFormat="1" ht="18.75" customHeight="1">
      <c r="B145" s="297"/>
      <c r="C145" s="297"/>
      <c r="D145" s="297"/>
      <c r="E145" s="297"/>
      <c r="F145" s="297"/>
      <c r="G145" s="297"/>
      <c r="H145" s="297"/>
      <c r="I145" s="297"/>
      <c r="J145" s="297"/>
      <c r="K145" s="297"/>
    </row>
    <row r="146" s="1" customFormat="1" ht="7.5" customHeight="1">
      <c r="B146" s="298"/>
      <c r="C146" s="299"/>
      <c r="D146" s="299"/>
      <c r="E146" s="299"/>
      <c r="F146" s="299"/>
      <c r="G146" s="299"/>
      <c r="H146" s="299"/>
      <c r="I146" s="299"/>
      <c r="J146" s="299"/>
      <c r="K146" s="300"/>
    </row>
    <row r="147" s="1" customFormat="1" ht="45" customHeight="1">
      <c r="B147" s="301"/>
      <c r="C147" s="302" t="s">
        <v>969</v>
      </c>
      <c r="D147" s="302"/>
      <c r="E147" s="302"/>
      <c r="F147" s="302"/>
      <c r="G147" s="302"/>
      <c r="H147" s="302"/>
      <c r="I147" s="302"/>
      <c r="J147" s="302"/>
      <c r="K147" s="303"/>
    </row>
    <row r="148" s="1" customFormat="1" ht="17.25" customHeight="1">
      <c r="B148" s="301"/>
      <c r="C148" s="304" t="s">
        <v>904</v>
      </c>
      <c r="D148" s="304"/>
      <c r="E148" s="304"/>
      <c r="F148" s="304" t="s">
        <v>905</v>
      </c>
      <c r="G148" s="305"/>
      <c r="H148" s="304" t="s">
        <v>54</v>
      </c>
      <c r="I148" s="304" t="s">
        <v>57</v>
      </c>
      <c r="J148" s="304" t="s">
        <v>906</v>
      </c>
      <c r="K148" s="303"/>
    </row>
    <row r="149" s="1" customFormat="1" ht="17.25" customHeight="1">
      <c r="B149" s="301"/>
      <c r="C149" s="306" t="s">
        <v>907</v>
      </c>
      <c r="D149" s="306"/>
      <c r="E149" s="306"/>
      <c r="F149" s="307" t="s">
        <v>908</v>
      </c>
      <c r="G149" s="308"/>
      <c r="H149" s="306"/>
      <c r="I149" s="306"/>
      <c r="J149" s="306" t="s">
        <v>909</v>
      </c>
      <c r="K149" s="303"/>
    </row>
    <row r="150" s="1" customFormat="1" ht="5.25" customHeight="1">
      <c r="B150" s="314"/>
      <c r="C150" s="309"/>
      <c r="D150" s="309"/>
      <c r="E150" s="309"/>
      <c r="F150" s="309"/>
      <c r="G150" s="310"/>
      <c r="H150" s="309"/>
      <c r="I150" s="309"/>
      <c r="J150" s="309"/>
      <c r="K150" s="337"/>
    </row>
    <row r="151" s="1" customFormat="1" ht="15" customHeight="1">
      <c r="B151" s="314"/>
      <c r="C151" s="341" t="s">
        <v>913</v>
      </c>
      <c r="D151" s="289"/>
      <c r="E151" s="289"/>
      <c r="F151" s="342" t="s">
        <v>910</v>
      </c>
      <c r="G151" s="289"/>
      <c r="H151" s="341" t="s">
        <v>950</v>
      </c>
      <c r="I151" s="341" t="s">
        <v>912</v>
      </c>
      <c r="J151" s="341">
        <v>120</v>
      </c>
      <c r="K151" s="337"/>
    </row>
    <row r="152" s="1" customFormat="1" ht="15" customHeight="1">
      <c r="B152" s="314"/>
      <c r="C152" s="341" t="s">
        <v>959</v>
      </c>
      <c r="D152" s="289"/>
      <c r="E152" s="289"/>
      <c r="F152" s="342" t="s">
        <v>910</v>
      </c>
      <c r="G152" s="289"/>
      <c r="H152" s="341" t="s">
        <v>970</v>
      </c>
      <c r="I152" s="341" t="s">
        <v>912</v>
      </c>
      <c r="J152" s="341" t="s">
        <v>961</v>
      </c>
      <c r="K152" s="337"/>
    </row>
    <row r="153" s="1" customFormat="1" ht="15" customHeight="1">
      <c r="B153" s="314"/>
      <c r="C153" s="341" t="s">
        <v>858</v>
      </c>
      <c r="D153" s="289"/>
      <c r="E153" s="289"/>
      <c r="F153" s="342" t="s">
        <v>910</v>
      </c>
      <c r="G153" s="289"/>
      <c r="H153" s="341" t="s">
        <v>971</v>
      </c>
      <c r="I153" s="341" t="s">
        <v>912</v>
      </c>
      <c r="J153" s="341" t="s">
        <v>961</v>
      </c>
      <c r="K153" s="337"/>
    </row>
    <row r="154" s="1" customFormat="1" ht="15" customHeight="1">
      <c r="B154" s="314"/>
      <c r="C154" s="341" t="s">
        <v>915</v>
      </c>
      <c r="D154" s="289"/>
      <c r="E154" s="289"/>
      <c r="F154" s="342" t="s">
        <v>916</v>
      </c>
      <c r="G154" s="289"/>
      <c r="H154" s="341" t="s">
        <v>950</v>
      </c>
      <c r="I154" s="341" t="s">
        <v>912</v>
      </c>
      <c r="J154" s="341">
        <v>50</v>
      </c>
      <c r="K154" s="337"/>
    </row>
    <row r="155" s="1" customFormat="1" ht="15" customHeight="1">
      <c r="B155" s="314"/>
      <c r="C155" s="341" t="s">
        <v>918</v>
      </c>
      <c r="D155" s="289"/>
      <c r="E155" s="289"/>
      <c r="F155" s="342" t="s">
        <v>910</v>
      </c>
      <c r="G155" s="289"/>
      <c r="H155" s="341" t="s">
        <v>950</v>
      </c>
      <c r="I155" s="341" t="s">
        <v>920</v>
      </c>
      <c r="J155" s="341"/>
      <c r="K155" s="337"/>
    </row>
    <row r="156" s="1" customFormat="1" ht="15" customHeight="1">
      <c r="B156" s="314"/>
      <c r="C156" s="341" t="s">
        <v>929</v>
      </c>
      <c r="D156" s="289"/>
      <c r="E156" s="289"/>
      <c r="F156" s="342" t="s">
        <v>916</v>
      </c>
      <c r="G156" s="289"/>
      <c r="H156" s="341" t="s">
        <v>950</v>
      </c>
      <c r="I156" s="341" t="s">
        <v>912</v>
      </c>
      <c r="J156" s="341">
        <v>50</v>
      </c>
      <c r="K156" s="337"/>
    </row>
    <row r="157" s="1" customFormat="1" ht="15" customHeight="1">
      <c r="B157" s="314"/>
      <c r="C157" s="341" t="s">
        <v>937</v>
      </c>
      <c r="D157" s="289"/>
      <c r="E157" s="289"/>
      <c r="F157" s="342" t="s">
        <v>916</v>
      </c>
      <c r="G157" s="289"/>
      <c r="H157" s="341" t="s">
        <v>950</v>
      </c>
      <c r="I157" s="341" t="s">
        <v>912</v>
      </c>
      <c r="J157" s="341">
        <v>50</v>
      </c>
      <c r="K157" s="337"/>
    </row>
    <row r="158" s="1" customFormat="1" ht="15" customHeight="1">
      <c r="B158" s="314"/>
      <c r="C158" s="341" t="s">
        <v>935</v>
      </c>
      <c r="D158" s="289"/>
      <c r="E158" s="289"/>
      <c r="F158" s="342" t="s">
        <v>916</v>
      </c>
      <c r="G158" s="289"/>
      <c r="H158" s="341" t="s">
        <v>950</v>
      </c>
      <c r="I158" s="341" t="s">
        <v>912</v>
      </c>
      <c r="J158" s="341">
        <v>50</v>
      </c>
      <c r="K158" s="337"/>
    </row>
    <row r="159" s="1" customFormat="1" ht="15" customHeight="1">
      <c r="B159" s="314"/>
      <c r="C159" s="341" t="s">
        <v>96</v>
      </c>
      <c r="D159" s="289"/>
      <c r="E159" s="289"/>
      <c r="F159" s="342" t="s">
        <v>910</v>
      </c>
      <c r="G159" s="289"/>
      <c r="H159" s="341" t="s">
        <v>972</v>
      </c>
      <c r="I159" s="341" t="s">
        <v>912</v>
      </c>
      <c r="J159" s="341" t="s">
        <v>973</v>
      </c>
      <c r="K159" s="337"/>
    </row>
    <row r="160" s="1" customFormat="1" ht="15" customHeight="1">
      <c r="B160" s="314"/>
      <c r="C160" s="341" t="s">
        <v>974</v>
      </c>
      <c r="D160" s="289"/>
      <c r="E160" s="289"/>
      <c r="F160" s="342" t="s">
        <v>910</v>
      </c>
      <c r="G160" s="289"/>
      <c r="H160" s="341" t="s">
        <v>975</v>
      </c>
      <c r="I160" s="341" t="s">
        <v>945</v>
      </c>
      <c r="J160" s="341"/>
      <c r="K160" s="337"/>
    </row>
    <row r="161" s="1" customFormat="1" ht="15" customHeight="1">
      <c r="B161" s="343"/>
      <c r="C161" s="323"/>
      <c r="D161" s="323"/>
      <c r="E161" s="323"/>
      <c r="F161" s="323"/>
      <c r="G161" s="323"/>
      <c r="H161" s="323"/>
      <c r="I161" s="323"/>
      <c r="J161" s="323"/>
      <c r="K161" s="344"/>
    </row>
    <row r="162" s="1" customFormat="1" ht="18.75" customHeight="1">
      <c r="B162" s="325"/>
      <c r="C162" s="335"/>
      <c r="D162" s="335"/>
      <c r="E162" s="335"/>
      <c r="F162" s="345"/>
      <c r="G162" s="335"/>
      <c r="H162" s="335"/>
      <c r="I162" s="335"/>
      <c r="J162" s="335"/>
      <c r="K162" s="325"/>
    </row>
    <row r="163" s="1" customFormat="1" ht="18.75" customHeight="1">
      <c r="B163" s="297"/>
      <c r="C163" s="297"/>
      <c r="D163" s="297"/>
      <c r="E163" s="297"/>
      <c r="F163" s="297"/>
      <c r="G163" s="297"/>
      <c r="H163" s="297"/>
      <c r="I163" s="297"/>
      <c r="J163" s="297"/>
      <c r="K163" s="297"/>
    </row>
    <row r="164" s="1" customFormat="1" ht="7.5" customHeight="1">
      <c r="B164" s="276"/>
      <c r="C164" s="277"/>
      <c r="D164" s="277"/>
      <c r="E164" s="277"/>
      <c r="F164" s="277"/>
      <c r="G164" s="277"/>
      <c r="H164" s="277"/>
      <c r="I164" s="277"/>
      <c r="J164" s="277"/>
      <c r="K164" s="278"/>
    </row>
    <row r="165" s="1" customFormat="1" ht="45" customHeight="1">
      <c r="B165" s="279"/>
      <c r="C165" s="280" t="s">
        <v>976</v>
      </c>
      <c r="D165" s="280"/>
      <c r="E165" s="280"/>
      <c r="F165" s="280"/>
      <c r="G165" s="280"/>
      <c r="H165" s="280"/>
      <c r="I165" s="280"/>
      <c r="J165" s="280"/>
      <c r="K165" s="281"/>
    </row>
    <row r="166" s="1" customFormat="1" ht="17.25" customHeight="1">
      <c r="B166" s="279"/>
      <c r="C166" s="304" t="s">
        <v>904</v>
      </c>
      <c r="D166" s="304"/>
      <c r="E166" s="304"/>
      <c r="F166" s="304" t="s">
        <v>905</v>
      </c>
      <c r="G166" s="346"/>
      <c r="H166" s="347" t="s">
        <v>54</v>
      </c>
      <c r="I166" s="347" t="s">
        <v>57</v>
      </c>
      <c r="J166" s="304" t="s">
        <v>906</v>
      </c>
      <c r="K166" s="281"/>
    </row>
    <row r="167" s="1" customFormat="1" ht="17.25" customHeight="1">
      <c r="B167" s="282"/>
      <c r="C167" s="306" t="s">
        <v>907</v>
      </c>
      <c r="D167" s="306"/>
      <c r="E167" s="306"/>
      <c r="F167" s="307" t="s">
        <v>908</v>
      </c>
      <c r="G167" s="348"/>
      <c r="H167" s="349"/>
      <c r="I167" s="349"/>
      <c r="J167" s="306" t="s">
        <v>909</v>
      </c>
      <c r="K167" s="284"/>
    </row>
    <row r="168" s="1" customFormat="1" ht="5.25" customHeight="1">
      <c r="B168" s="314"/>
      <c r="C168" s="309"/>
      <c r="D168" s="309"/>
      <c r="E168" s="309"/>
      <c r="F168" s="309"/>
      <c r="G168" s="310"/>
      <c r="H168" s="309"/>
      <c r="I168" s="309"/>
      <c r="J168" s="309"/>
      <c r="K168" s="337"/>
    </row>
    <row r="169" s="1" customFormat="1" ht="15" customHeight="1">
      <c r="B169" s="314"/>
      <c r="C169" s="289" t="s">
        <v>913</v>
      </c>
      <c r="D169" s="289"/>
      <c r="E169" s="289"/>
      <c r="F169" s="312" t="s">
        <v>910</v>
      </c>
      <c r="G169" s="289"/>
      <c r="H169" s="289" t="s">
        <v>950</v>
      </c>
      <c r="I169" s="289" t="s">
        <v>912</v>
      </c>
      <c r="J169" s="289">
        <v>120</v>
      </c>
      <c r="K169" s="337"/>
    </row>
    <row r="170" s="1" customFormat="1" ht="15" customHeight="1">
      <c r="B170" s="314"/>
      <c r="C170" s="289" t="s">
        <v>959</v>
      </c>
      <c r="D170" s="289"/>
      <c r="E170" s="289"/>
      <c r="F170" s="312" t="s">
        <v>910</v>
      </c>
      <c r="G170" s="289"/>
      <c r="H170" s="289" t="s">
        <v>960</v>
      </c>
      <c r="I170" s="289" t="s">
        <v>912</v>
      </c>
      <c r="J170" s="289" t="s">
        <v>961</v>
      </c>
      <c r="K170" s="337"/>
    </row>
    <row r="171" s="1" customFormat="1" ht="15" customHeight="1">
      <c r="B171" s="314"/>
      <c r="C171" s="289" t="s">
        <v>858</v>
      </c>
      <c r="D171" s="289"/>
      <c r="E171" s="289"/>
      <c r="F171" s="312" t="s">
        <v>910</v>
      </c>
      <c r="G171" s="289"/>
      <c r="H171" s="289" t="s">
        <v>977</v>
      </c>
      <c r="I171" s="289" t="s">
        <v>912</v>
      </c>
      <c r="J171" s="289" t="s">
        <v>961</v>
      </c>
      <c r="K171" s="337"/>
    </row>
    <row r="172" s="1" customFormat="1" ht="15" customHeight="1">
      <c r="B172" s="314"/>
      <c r="C172" s="289" t="s">
        <v>915</v>
      </c>
      <c r="D172" s="289"/>
      <c r="E172" s="289"/>
      <c r="F172" s="312" t="s">
        <v>916</v>
      </c>
      <c r="G172" s="289"/>
      <c r="H172" s="289" t="s">
        <v>977</v>
      </c>
      <c r="I172" s="289" t="s">
        <v>912</v>
      </c>
      <c r="J172" s="289">
        <v>50</v>
      </c>
      <c r="K172" s="337"/>
    </row>
    <row r="173" s="1" customFormat="1" ht="15" customHeight="1">
      <c r="B173" s="314"/>
      <c r="C173" s="289" t="s">
        <v>918</v>
      </c>
      <c r="D173" s="289"/>
      <c r="E173" s="289"/>
      <c r="F173" s="312" t="s">
        <v>910</v>
      </c>
      <c r="G173" s="289"/>
      <c r="H173" s="289" t="s">
        <v>977</v>
      </c>
      <c r="I173" s="289" t="s">
        <v>920</v>
      </c>
      <c r="J173" s="289"/>
      <c r="K173" s="337"/>
    </row>
    <row r="174" s="1" customFormat="1" ht="15" customHeight="1">
      <c r="B174" s="314"/>
      <c r="C174" s="289" t="s">
        <v>929</v>
      </c>
      <c r="D174" s="289"/>
      <c r="E174" s="289"/>
      <c r="F174" s="312" t="s">
        <v>916</v>
      </c>
      <c r="G174" s="289"/>
      <c r="H174" s="289" t="s">
        <v>977</v>
      </c>
      <c r="I174" s="289" t="s">
        <v>912</v>
      </c>
      <c r="J174" s="289">
        <v>50</v>
      </c>
      <c r="K174" s="337"/>
    </row>
    <row r="175" s="1" customFormat="1" ht="15" customHeight="1">
      <c r="B175" s="314"/>
      <c r="C175" s="289" t="s">
        <v>937</v>
      </c>
      <c r="D175" s="289"/>
      <c r="E175" s="289"/>
      <c r="F175" s="312" t="s">
        <v>916</v>
      </c>
      <c r="G175" s="289"/>
      <c r="H175" s="289" t="s">
        <v>977</v>
      </c>
      <c r="I175" s="289" t="s">
        <v>912</v>
      </c>
      <c r="J175" s="289">
        <v>50</v>
      </c>
      <c r="K175" s="337"/>
    </row>
    <row r="176" s="1" customFormat="1" ht="15" customHeight="1">
      <c r="B176" s="314"/>
      <c r="C176" s="289" t="s">
        <v>935</v>
      </c>
      <c r="D176" s="289"/>
      <c r="E176" s="289"/>
      <c r="F176" s="312" t="s">
        <v>916</v>
      </c>
      <c r="G176" s="289"/>
      <c r="H176" s="289" t="s">
        <v>977</v>
      </c>
      <c r="I176" s="289" t="s">
        <v>912</v>
      </c>
      <c r="J176" s="289">
        <v>50</v>
      </c>
      <c r="K176" s="337"/>
    </row>
    <row r="177" s="1" customFormat="1" ht="15" customHeight="1">
      <c r="B177" s="314"/>
      <c r="C177" s="289" t="s">
        <v>119</v>
      </c>
      <c r="D177" s="289"/>
      <c r="E177" s="289"/>
      <c r="F177" s="312" t="s">
        <v>910</v>
      </c>
      <c r="G177" s="289"/>
      <c r="H177" s="289" t="s">
        <v>978</v>
      </c>
      <c r="I177" s="289" t="s">
        <v>979</v>
      </c>
      <c r="J177" s="289"/>
      <c r="K177" s="337"/>
    </row>
    <row r="178" s="1" customFormat="1" ht="15" customHeight="1">
      <c r="B178" s="314"/>
      <c r="C178" s="289" t="s">
        <v>57</v>
      </c>
      <c r="D178" s="289"/>
      <c r="E178" s="289"/>
      <c r="F178" s="312" t="s">
        <v>910</v>
      </c>
      <c r="G178" s="289"/>
      <c r="H178" s="289" t="s">
        <v>980</v>
      </c>
      <c r="I178" s="289" t="s">
        <v>981</v>
      </c>
      <c r="J178" s="289">
        <v>1</v>
      </c>
      <c r="K178" s="337"/>
    </row>
    <row r="179" s="1" customFormat="1" ht="15" customHeight="1">
      <c r="B179" s="314"/>
      <c r="C179" s="289" t="s">
        <v>53</v>
      </c>
      <c r="D179" s="289"/>
      <c r="E179" s="289"/>
      <c r="F179" s="312" t="s">
        <v>910</v>
      </c>
      <c r="G179" s="289"/>
      <c r="H179" s="289" t="s">
        <v>982</v>
      </c>
      <c r="I179" s="289" t="s">
        <v>912</v>
      </c>
      <c r="J179" s="289">
        <v>20</v>
      </c>
      <c r="K179" s="337"/>
    </row>
    <row r="180" s="1" customFormat="1" ht="15" customHeight="1">
      <c r="B180" s="314"/>
      <c r="C180" s="289" t="s">
        <v>54</v>
      </c>
      <c r="D180" s="289"/>
      <c r="E180" s="289"/>
      <c r="F180" s="312" t="s">
        <v>910</v>
      </c>
      <c r="G180" s="289"/>
      <c r="H180" s="289" t="s">
        <v>983</v>
      </c>
      <c r="I180" s="289" t="s">
        <v>912</v>
      </c>
      <c r="J180" s="289">
        <v>255</v>
      </c>
      <c r="K180" s="337"/>
    </row>
    <row r="181" s="1" customFormat="1" ht="15" customHeight="1">
      <c r="B181" s="314"/>
      <c r="C181" s="289" t="s">
        <v>120</v>
      </c>
      <c r="D181" s="289"/>
      <c r="E181" s="289"/>
      <c r="F181" s="312" t="s">
        <v>910</v>
      </c>
      <c r="G181" s="289"/>
      <c r="H181" s="289" t="s">
        <v>874</v>
      </c>
      <c r="I181" s="289" t="s">
        <v>912</v>
      </c>
      <c r="J181" s="289">
        <v>10</v>
      </c>
      <c r="K181" s="337"/>
    </row>
    <row r="182" s="1" customFormat="1" ht="15" customHeight="1">
      <c r="B182" s="314"/>
      <c r="C182" s="289" t="s">
        <v>121</v>
      </c>
      <c r="D182" s="289"/>
      <c r="E182" s="289"/>
      <c r="F182" s="312" t="s">
        <v>910</v>
      </c>
      <c r="G182" s="289"/>
      <c r="H182" s="289" t="s">
        <v>984</v>
      </c>
      <c r="I182" s="289" t="s">
        <v>945</v>
      </c>
      <c r="J182" s="289"/>
      <c r="K182" s="337"/>
    </row>
    <row r="183" s="1" customFormat="1" ht="15" customHeight="1">
      <c r="B183" s="314"/>
      <c r="C183" s="289" t="s">
        <v>985</v>
      </c>
      <c r="D183" s="289"/>
      <c r="E183" s="289"/>
      <c r="F183" s="312" t="s">
        <v>910</v>
      </c>
      <c r="G183" s="289"/>
      <c r="H183" s="289" t="s">
        <v>986</v>
      </c>
      <c r="I183" s="289" t="s">
        <v>945</v>
      </c>
      <c r="J183" s="289"/>
      <c r="K183" s="337"/>
    </row>
    <row r="184" s="1" customFormat="1" ht="15" customHeight="1">
      <c r="B184" s="314"/>
      <c r="C184" s="289" t="s">
        <v>974</v>
      </c>
      <c r="D184" s="289"/>
      <c r="E184" s="289"/>
      <c r="F184" s="312" t="s">
        <v>910</v>
      </c>
      <c r="G184" s="289"/>
      <c r="H184" s="289" t="s">
        <v>987</v>
      </c>
      <c r="I184" s="289" t="s">
        <v>945</v>
      </c>
      <c r="J184" s="289"/>
      <c r="K184" s="337"/>
    </row>
    <row r="185" s="1" customFormat="1" ht="15" customHeight="1">
      <c r="B185" s="314"/>
      <c r="C185" s="289" t="s">
        <v>123</v>
      </c>
      <c r="D185" s="289"/>
      <c r="E185" s="289"/>
      <c r="F185" s="312" t="s">
        <v>916</v>
      </c>
      <c r="G185" s="289"/>
      <c r="H185" s="289" t="s">
        <v>988</v>
      </c>
      <c r="I185" s="289" t="s">
        <v>912</v>
      </c>
      <c r="J185" s="289">
        <v>50</v>
      </c>
      <c r="K185" s="337"/>
    </row>
    <row r="186" s="1" customFormat="1" ht="15" customHeight="1">
      <c r="B186" s="314"/>
      <c r="C186" s="289" t="s">
        <v>989</v>
      </c>
      <c r="D186" s="289"/>
      <c r="E186" s="289"/>
      <c r="F186" s="312" t="s">
        <v>916</v>
      </c>
      <c r="G186" s="289"/>
      <c r="H186" s="289" t="s">
        <v>990</v>
      </c>
      <c r="I186" s="289" t="s">
        <v>991</v>
      </c>
      <c r="J186" s="289"/>
      <c r="K186" s="337"/>
    </row>
    <row r="187" s="1" customFormat="1" ht="15" customHeight="1">
      <c r="B187" s="314"/>
      <c r="C187" s="289" t="s">
        <v>992</v>
      </c>
      <c r="D187" s="289"/>
      <c r="E187" s="289"/>
      <c r="F187" s="312" t="s">
        <v>916</v>
      </c>
      <c r="G187" s="289"/>
      <c r="H187" s="289" t="s">
        <v>993</v>
      </c>
      <c r="I187" s="289" t="s">
        <v>991</v>
      </c>
      <c r="J187" s="289"/>
      <c r="K187" s="337"/>
    </row>
    <row r="188" s="1" customFormat="1" ht="15" customHeight="1">
      <c r="B188" s="314"/>
      <c r="C188" s="289" t="s">
        <v>994</v>
      </c>
      <c r="D188" s="289"/>
      <c r="E188" s="289"/>
      <c r="F188" s="312" t="s">
        <v>916</v>
      </c>
      <c r="G188" s="289"/>
      <c r="H188" s="289" t="s">
        <v>995</v>
      </c>
      <c r="I188" s="289" t="s">
        <v>991</v>
      </c>
      <c r="J188" s="289"/>
      <c r="K188" s="337"/>
    </row>
    <row r="189" s="1" customFormat="1" ht="15" customHeight="1">
      <c r="B189" s="314"/>
      <c r="C189" s="350" t="s">
        <v>996</v>
      </c>
      <c r="D189" s="289"/>
      <c r="E189" s="289"/>
      <c r="F189" s="312" t="s">
        <v>916</v>
      </c>
      <c r="G189" s="289"/>
      <c r="H189" s="289" t="s">
        <v>997</v>
      </c>
      <c r="I189" s="289" t="s">
        <v>998</v>
      </c>
      <c r="J189" s="351" t="s">
        <v>999</v>
      </c>
      <c r="K189" s="337"/>
    </row>
    <row r="190" s="1" customFormat="1" ht="15" customHeight="1">
      <c r="B190" s="314"/>
      <c r="C190" s="350" t="s">
        <v>42</v>
      </c>
      <c r="D190" s="289"/>
      <c r="E190" s="289"/>
      <c r="F190" s="312" t="s">
        <v>910</v>
      </c>
      <c r="G190" s="289"/>
      <c r="H190" s="286" t="s">
        <v>1000</v>
      </c>
      <c r="I190" s="289" t="s">
        <v>1001</v>
      </c>
      <c r="J190" s="289"/>
      <c r="K190" s="337"/>
    </row>
    <row r="191" s="1" customFormat="1" ht="15" customHeight="1">
      <c r="B191" s="314"/>
      <c r="C191" s="350" t="s">
        <v>1002</v>
      </c>
      <c r="D191" s="289"/>
      <c r="E191" s="289"/>
      <c r="F191" s="312" t="s">
        <v>910</v>
      </c>
      <c r="G191" s="289"/>
      <c r="H191" s="289" t="s">
        <v>1003</v>
      </c>
      <c r="I191" s="289" t="s">
        <v>945</v>
      </c>
      <c r="J191" s="289"/>
      <c r="K191" s="337"/>
    </row>
    <row r="192" s="1" customFormat="1" ht="15" customHeight="1">
      <c r="B192" s="314"/>
      <c r="C192" s="350" t="s">
        <v>1004</v>
      </c>
      <c r="D192" s="289"/>
      <c r="E192" s="289"/>
      <c r="F192" s="312" t="s">
        <v>910</v>
      </c>
      <c r="G192" s="289"/>
      <c r="H192" s="289" t="s">
        <v>1005</v>
      </c>
      <c r="I192" s="289" t="s">
        <v>945</v>
      </c>
      <c r="J192" s="289"/>
      <c r="K192" s="337"/>
    </row>
    <row r="193" s="1" customFormat="1" ht="15" customHeight="1">
      <c r="B193" s="314"/>
      <c r="C193" s="350" t="s">
        <v>1006</v>
      </c>
      <c r="D193" s="289"/>
      <c r="E193" s="289"/>
      <c r="F193" s="312" t="s">
        <v>916</v>
      </c>
      <c r="G193" s="289"/>
      <c r="H193" s="289" t="s">
        <v>1007</v>
      </c>
      <c r="I193" s="289" t="s">
        <v>945</v>
      </c>
      <c r="J193" s="289"/>
      <c r="K193" s="337"/>
    </row>
    <row r="194" s="1" customFormat="1" ht="15" customHeight="1">
      <c r="B194" s="343"/>
      <c r="C194" s="352"/>
      <c r="D194" s="323"/>
      <c r="E194" s="323"/>
      <c r="F194" s="323"/>
      <c r="G194" s="323"/>
      <c r="H194" s="323"/>
      <c r="I194" s="323"/>
      <c r="J194" s="323"/>
      <c r="K194" s="344"/>
    </row>
    <row r="195" s="1" customFormat="1" ht="18.75" customHeight="1">
      <c r="B195" s="325"/>
      <c r="C195" s="335"/>
      <c r="D195" s="335"/>
      <c r="E195" s="335"/>
      <c r="F195" s="345"/>
      <c r="G195" s="335"/>
      <c r="H195" s="335"/>
      <c r="I195" s="335"/>
      <c r="J195" s="335"/>
      <c r="K195" s="325"/>
    </row>
    <row r="196" s="1" customFormat="1" ht="18.75" customHeight="1">
      <c r="B196" s="325"/>
      <c r="C196" s="335"/>
      <c r="D196" s="335"/>
      <c r="E196" s="335"/>
      <c r="F196" s="345"/>
      <c r="G196" s="335"/>
      <c r="H196" s="335"/>
      <c r="I196" s="335"/>
      <c r="J196" s="335"/>
      <c r="K196" s="325"/>
    </row>
    <row r="197" s="1" customFormat="1" ht="18.75" customHeight="1">
      <c r="B197" s="297"/>
      <c r="C197" s="297"/>
      <c r="D197" s="297"/>
      <c r="E197" s="297"/>
      <c r="F197" s="297"/>
      <c r="G197" s="297"/>
      <c r="H197" s="297"/>
      <c r="I197" s="297"/>
      <c r="J197" s="297"/>
      <c r="K197" s="297"/>
    </row>
    <row r="198" s="1" customFormat="1" ht="13.5">
      <c r="B198" s="276"/>
      <c r="C198" s="277"/>
      <c r="D198" s="277"/>
      <c r="E198" s="277"/>
      <c r="F198" s="277"/>
      <c r="G198" s="277"/>
      <c r="H198" s="277"/>
      <c r="I198" s="277"/>
      <c r="J198" s="277"/>
      <c r="K198" s="278"/>
    </row>
    <row r="199" s="1" customFormat="1" ht="21">
      <c r="B199" s="279"/>
      <c r="C199" s="280" t="s">
        <v>1008</v>
      </c>
      <c r="D199" s="280"/>
      <c r="E199" s="280"/>
      <c r="F199" s="280"/>
      <c r="G199" s="280"/>
      <c r="H199" s="280"/>
      <c r="I199" s="280"/>
      <c r="J199" s="280"/>
      <c r="K199" s="281"/>
    </row>
    <row r="200" s="1" customFormat="1" ht="25.5" customHeight="1">
      <c r="B200" s="279"/>
      <c r="C200" s="353" t="s">
        <v>1009</v>
      </c>
      <c r="D200" s="353"/>
      <c r="E200" s="353"/>
      <c r="F200" s="353" t="s">
        <v>1010</v>
      </c>
      <c r="G200" s="354"/>
      <c r="H200" s="353" t="s">
        <v>1011</v>
      </c>
      <c r="I200" s="353"/>
      <c r="J200" s="353"/>
      <c r="K200" s="281"/>
    </row>
    <row r="201" s="1" customFormat="1" ht="5.25" customHeight="1">
      <c r="B201" s="314"/>
      <c r="C201" s="309"/>
      <c r="D201" s="309"/>
      <c r="E201" s="309"/>
      <c r="F201" s="309"/>
      <c r="G201" s="335"/>
      <c r="H201" s="309"/>
      <c r="I201" s="309"/>
      <c r="J201" s="309"/>
      <c r="K201" s="337"/>
    </row>
    <row r="202" s="1" customFormat="1" ht="15" customHeight="1">
      <c r="B202" s="314"/>
      <c r="C202" s="289" t="s">
        <v>1001</v>
      </c>
      <c r="D202" s="289"/>
      <c r="E202" s="289"/>
      <c r="F202" s="312" t="s">
        <v>43</v>
      </c>
      <c r="G202" s="289"/>
      <c r="H202" s="289" t="s">
        <v>1012</v>
      </c>
      <c r="I202" s="289"/>
      <c r="J202" s="289"/>
      <c r="K202" s="337"/>
    </row>
    <row r="203" s="1" customFormat="1" ht="15" customHeight="1">
      <c r="B203" s="314"/>
      <c r="C203" s="289"/>
      <c r="D203" s="289"/>
      <c r="E203" s="289"/>
      <c r="F203" s="312" t="s">
        <v>44</v>
      </c>
      <c r="G203" s="289"/>
      <c r="H203" s="289" t="s">
        <v>1013</v>
      </c>
      <c r="I203" s="289"/>
      <c r="J203" s="289"/>
      <c r="K203" s="337"/>
    </row>
    <row r="204" s="1" customFormat="1" ht="15" customHeight="1">
      <c r="B204" s="314"/>
      <c r="C204" s="289"/>
      <c r="D204" s="289"/>
      <c r="E204" s="289"/>
      <c r="F204" s="312" t="s">
        <v>47</v>
      </c>
      <c r="G204" s="289"/>
      <c r="H204" s="289" t="s">
        <v>1014</v>
      </c>
      <c r="I204" s="289"/>
      <c r="J204" s="289"/>
      <c r="K204" s="337"/>
    </row>
    <row r="205" s="1" customFormat="1" ht="15" customHeight="1">
      <c r="B205" s="314"/>
      <c r="C205" s="289"/>
      <c r="D205" s="289"/>
      <c r="E205" s="289"/>
      <c r="F205" s="312" t="s">
        <v>45</v>
      </c>
      <c r="G205" s="289"/>
      <c r="H205" s="289" t="s">
        <v>1015</v>
      </c>
      <c r="I205" s="289"/>
      <c r="J205" s="289"/>
      <c r="K205" s="337"/>
    </row>
    <row r="206" s="1" customFormat="1" ht="15" customHeight="1">
      <c r="B206" s="314"/>
      <c r="C206" s="289"/>
      <c r="D206" s="289"/>
      <c r="E206" s="289"/>
      <c r="F206" s="312" t="s">
        <v>46</v>
      </c>
      <c r="G206" s="289"/>
      <c r="H206" s="289" t="s">
        <v>1016</v>
      </c>
      <c r="I206" s="289"/>
      <c r="J206" s="289"/>
      <c r="K206" s="337"/>
    </row>
    <row r="207" s="1" customFormat="1" ht="15" customHeight="1">
      <c r="B207" s="314"/>
      <c r="C207" s="289"/>
      <c r="D207" s="289"/>
      <c r="E207" s="289"/>
      <c r="F207" s="312"/>
      <c r="G207" s="289"/>
      <c r="H207" s="289"/>
      <c r="I207" s="289"/>
      <c r="J207" s="289"/>
      <c r="K207" s="337"/>
    </row>
    <row r="208" s="1" customFormat="1" ht="15" customHeight="1">
      <c r="B208" s="314"/>
      <c r="C208" s="289" t="s">
        <v>957</v>
      </c>
      <c r="D208" s="289"/>
      <c r="E208" s="289"/>
      <c r="F208" s="312" t="s">
        <v>79</v>
      </c>
      <c r="G208" s="289"/>
      <c r="H208" s="289" t="s">
        <v>1017</v>
      </c>
      <c r="I208" s="289"/>
      <c r="J208" s="289"/>
      <c r="K208" s="337"/>
    </row>
    <row r="209" s="1" customFormat="1" ht="15" customHeight="1">
      <c r="B209" s="314"/>
      <c r="C209" s="289"/>
      <c r="D209" s="289"/>
      <c r="E209" s="289"/>
      <c r="F209" s="312" t="s">
        <v>852</v>
      </c>
      <c r="G209" s="289"/>
      <c r="H209" s="289" t="s">
        <v>853</v>
      </c>
      <c r="I209" s="289"/>
      <c r="J209" s="289"/>
      <c r="K209" s="337"/>
    </row>
    <row r="210" s="1" customFormat="1" ht="15" customHeight="1">
      <c r="B210" s="314"/>
      <c r="C210" s="289"/>
      <c r="D210" s="289"/>
      <c r="E210" s="289"/>
      <c r="F210" s="312" t="s">
        <v>850</v>
      </c>
      <c r="G210" s="289"/>
      <c r="H210" s="289" t="s">
        <v>1018</v>
      </c>
      <c r="I210" s="289"/>
      <c r="J210" s="289"/>
      <c r="K210" s="337"/>
    </row>
    <row r="211" s="1" customFormat="1" ht="15" customHeight="1">
      <c r="B211" s="355"/>
      <c r="C211" s="289"/>
      <c r="D211" s="289"/>
      <c r="E211" s="289"/>
      <c r="F211" s="312" t="s">
        <v>854</v>
      </c>
      <c r="G211" s="350"/>
      <c r="H211" s="341" t="s">
        <v>855</v>
      </c>
      <c r="I211" s="341"/>
      <c r="J211" s="341"/>
      <c r="K211" s="356"/>
    </row>
    <row r="212" s="1" customFormat="1" ht="15" customHeight="1">
      <c r="B212" s="355"/>
      <c r="C212" s="289"/>
      <c r="D212" s="289"/>
      <c r="E212" s="289"/>
      <c r="F212" s="312" t="s">
        <v>856</v>
      </c>
      <c r="G212" s="350"/>
      <c r="H212" s="341" t="s">
        <v>727</v>
      </c>
      <c r="I212" s="341"/>
      <c r="J212" s="341"/>
      <c r="K212" s="356"/>
    </row>
    <row r="213" s="1" customFormat="1" ht="15" customHeight="1">
      <c r="B213" s="355"/>
      <c r="C213" s="289"/>
      <c r="D213" s="289"/>
      <c r="E213" s="289"/>
      <c r="F213" s="312"/>
      <c r="G213" s="350"/>
      <c r="H213" s="341"/>
      <c r="I213" s="341"/>
      <c r="J213" s="341"/>
      <c r="K213" s="356"/>
    </row>
    <row r="214" s="1" customFormat="1" ht="15" customHeight="1">
      <c r="B214" s="355"/>
      <c r="C214" s="289" t="s">
        <v>981</v>
      </c>
      <c r="D214" s="289"/>
      <c r="E214" s="289"/>
      <c r="F214" s="312">
        <v>1</v>
      </c>
      <c r="G214" s="350"/>
      <c r="H214" s="341" t="s">
        <v>1019</v>
      </c>
      <c r="I214" s="341"/>
      <c r="J214" s="341"/>
      <c r="K214" s="356"/>
    </row>
    <row r="215" s="1" customFormat="1" ht="15" customHeight="1">
      <c r="B215" s="355"/>
      <c r="C215" s="289"/>
      <c r="D215" s="289"/>
      <c r="E215" s="289"/>
      <c r="F215" s="312">
        <v>2</v>
      </c>
      <c r="G215" s="350"/>
      <c r="H215" s="341" t="s">
        <v>1020</v>
      </c>
      <c r="I215" s="341"/>
      <c r="J215" s="341"/>
      <c r="K215" s="356"/>
    </row>
    <row r="216" s="1" customFormat="1" ht="15" customHeight="1">
      <c r="B216" s="355"/>
      <c r="C216" s="289"/>
      <c r="D216" s="289"/>
      <c r="E216" s="289"/>
      <c r="F216" s="312">
        <v>3</v>
      </c>
      <c r="G216" s="350"/>
      <c r="H216" s="341" t="s">
        <v>1021</v>
      </c>
      <c r="I216" s="341"/>
      <c r="J216" s="341"/>
      <c r="K216" s="356"/>
    </row>
    <row r="217" s="1" customFormat="1" ht="15" customHeight="1">
      <c r="B217" s="355"/>
      <c r="C217" s="289"/>
      <c r="D217" s="289"/>
      <c r="E217" s="289"/>
      <c r="F217" s="312">
        <v>4</v>
      </c>
      <c r="G217" s="350"/>
      <c r="H217" s="341" t="s">
        <v>1022</v>
      </c>
      <c r="I217" s="341"/>
      <c r="J217" s="341"/>
      <c r="K217" s="356"/>
    </row>
    <row r="218" s="1" customFormat="1" ht="12.75" customHeight="1">
      <c r="B218" s="357"/>
      <c r="C218" s="358"/>
      <c r="D218" s="358"/>
      <c r="E218" s="358"/>
      <c r="F218" s="358"/>
      <c r="G218" s="358"/>
      <c r="H218" s="358"/>
      <c r="I218" s="358"/>
      <c r="J218" s="358"/>
      <c r="K218" s="35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Jakub HON</dc:creator>
  <cp:lastModifiedBy>Jakub HON</cp:lastModifiedBy>
  <dcterms:created xsi:type="dcterms:W3CDTF">2023-09-11T07:51:18Z</dcterms:created>
  <dcterms:modified xsi:type="dcterms:W3CDTF">2023-09-11T07:51:26Z</dcterms:modified>
</cp:coreProperties>
</file>