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1223 - Chodníky záme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'20211223 - Chodníky zámec...'!$C$117:$K$179</definedName>
    <definedName name="_xlnm.Print_Area" localSheetId="1">'20211223 - Chodníky zámec...'!$C$4:$J$76,'20211223 - Chodníky zámec...'!$C$82:$J$101,'20211223 - Chodníky zámec...'!$C$107:$K$179</definedName>
    <definedName name="_xlnm.Print_Titles" localSheetId="1">'20211223 - Chodníky zámec...'!$117:$117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J115"/>
  <c r="F114"/>
  <c r="F112"/>
  <c r="E110"/>
  <c r="J90"/>
  <c r="F89"/>
  <c r="F87"/>
  <c r="E85"/>
  <c r="J19"/>
  <c r="E19"/>
  <c r="J89"/>
  <c r="J18"/>
  <c r="J16"/>
  <c r="E16"/>
  <c r="F115"/>
  <c r="J15"/>
  <c r="J10"/>
  <c r="J112"/>
  <c i="1" r="L90"/>
  <c r="AM90"/>
  <c r="AM89"/>
  <c r="L89"/>
  <c r="AM87"/>
  <c r="L87"/>
  <c r="L85"/>
  <c r="L84"/>
  <c i="2" r="J135"/>
  <c r="J131"/>
  <c r="BK170"/>
  <c r="J160"/>
  <c r="BK154"/>
  <c r="BK144"/>
  <c r="J123"/>
  <c r="J176"/>
  <c r="BK166"/>
  <c r="J154"/>
  <c r="J144"/>
  <c r="BK135"/>
  <c r="J121"/>
  <c r="J147"/>
  <c r="BK121"/>
  <c r="J174"/>
  <c r="J166"/>
  <c r="J157"/>
  <c r="BK147"/>
  <c r="J133"/>
  <c i="1" r="AS94"/>
  <c i="2" r="BK174"/>
  <c r="BK163"/>
  <c r="BK157"/>
  <c r="J141"/>
  <c r="BK133"/>
  <c r="BK123"/>
  <c r="BK141"/>
  <c r="J126"/>
  <c r="BK176"/>
  <c r="J163"/>
  <c r="BK150"/>
  <c r="J138"/>
  <c r="BK126"/>
  <c r="J170"/>
  <c r="BK160"/>
  <c r="J150"/>
  <c r="BK138"/>
  <c r="BK131"/>
  <c l="1" r="BK120"/>
  <c r="J120"/>
  <c r="J96"/>
  <c r="R120"/>
  <c r="P140"/>
  <c r="P153"/>
  <c r="T120"/>
  <c r="R140"/>
  <c r="R153"/>
  <c r="P120"/>
  <c r="BK140"/>
  <c r="J140"/>
  <c r="J97"/>
  <c r="T140"/>
  <c r="BK153"/>
  <c r="J153"/>
  <c r="J98"/>
  <c r="T153"/>
  <c r="BK173"/>
  <c r="J173"/>
  <c r="J100"/>
  <c r="P173"/>
  <c r="R173"/>
  <c r="T173"/>
  <c r="BK169"/>
  <c r="J169"/>
  <c r="J99"/>
  <c r="J87"/>
  <c r="F90"/>
  <c r="J114"/>
  <c r="BE126"/>
  <c r="BE133"/>
  <c r="BE135"/>
  <c r="BE147"/>
  <c r="BE150"/>
  <c r="BE154"/>
  <c r="BE157"/>
  <c r="BE160"/>
  <c r="BE163"/>
  <c r="BE166"/>
  <c r="BE123"/>
  <c r="BE131"/>
  <c r="BE138"/>
  <c r="BE141"/>
  <c r="BE144"/>
  <c r="BE170"/>
  <c r="BE174"/>
  <c r="BE176"/>
  <c r="BE121"/>
  <c r="F33"/>
  <c i="1" r="BB95"/>
  <c r="BB94"/>
  <c r="W31"/>
  <c i="2" r="F32"/>
  <c i="1" r="BA95"/>
  <c r="BA94"/>
  <c r="W30"/>
  <c i="2" r="F34"/>
  <c i="1" r="BC95"/>
  <c r="BC94"/>
  <c r="W32"/>
  <c i="2" r="J32"/>
  <c i="1" r="AW95"/>
  <c i="2" r="F35"/>
  <c i="1" r="BD95"/>
  <c r="BD94"/>
  <c r="W33"/>
  <c i="2" l="1" r="T119"/>
  <c r="T118"/>
  <c r="R119"/>
  <c r="R118"/>
  <c r="P119"/>
  <c r="P118"/>
  <c i="1" r="AU95"/>
  <c i="2" r="BK119"/>
  <c r="J119"/>
  <c r="J95"/>
  <c i="1" r="AU94"/>
  <c r="AX94"/>
  <c i="2" r="F31"/>
  <c i="1" r="AZ95"/>
  <c r="AZ94"/>
  <c r="AV94"/>
  <c r="AK29"/>
  <c r="AY94"/>
  <c r="AW94"/>
  <c r="AK30"/>
  <c i="2" r="J31"/>
  <c i="1" r="AV95"/>
  <c r="AT95"/>
  <c i="2" l="1" r="BK118"/>
  <c r="J118"/>
  <c r="J94"/>
  <c i="1" r="W29"/>
  <c r="AT94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<sst xmlns="http://schemas.openxmlformats.org/spreadsheetml/2006/main">
  <si>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</si>
  <si>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</si>
  <si>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</si>
  <si>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</si>
  <si>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</si>
  <si>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{6c1f7646-493b-4c31-a4c9-e21732958f8e}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</si>
  <si>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</si>
  <si>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</si>
  <si>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</si>
  <si>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</si>
  <si>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</si>
  <si>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</si>
  <si>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</si>
  <si>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</si>
  <si>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20211223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</si>
  <si>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</si>
  <si>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</si>
  <si>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Chodníky zámecký park R1</t>
  </si>
  <si>
    <t>KSO:</t>
  </si>
  <si>
    <t>CC-CZ:</t>
  </si>
  <si>
    <t>Místo:</t>
  </si>
  <si>
    <t>Šluknov</t>
  </si>
  <si>
    <t>Datum:</t>
  </si>
  <si>
    <t>23. 12. 2021</t>
  </si>
  <si>
    <t>Zadavatel:</t>
  </si>
  <si>
    <t>IČ:</t>
  </si>
  <si>
    <t>Město Šlkuknov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</si>
  <si>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</si>
  <si>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</si>
  <si>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</si>
  <si>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</si>
  <si>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</si>
  <si>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</si>
  <si>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</si>
  <si>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</si>
  <si>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</si>
  <si>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</si>
  <si>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</si>
  <si>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</si>
  <si>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</si>
  <si>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</si>
  <si>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</si>
  <si>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</si>
  <si>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</si>
  <si>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</si>
  <si>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</si>
  <si>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</si>
  <si>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</si>
  <si>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</si>
  <si>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</si>
  <si>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</si>
  <si>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</si>
  <si>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</si>
  <si>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</si>
  <si>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</si>
  <si>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</si>
  <si>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</si>
  <si>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</si>
  <si>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</si>
  <si>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</si>
  <si>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</si>
  <si>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</si>
  <si>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</si>
  <si>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</si>
  <si>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</si>
  <si>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</si>
  <si>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</si>
  <si>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</si>
  <si>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</si>
  <si>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</si>
  <si>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</si>
  <si>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</si>
  <si>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</si>
  <si>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</si>
  <si>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</si>
  <si>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</si>
  <si>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</si>
  <si>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</si>
  <si>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</si>
  <si>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</si>
  <si>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</si>
  <si>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</si>
  <si>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</si>
  <si>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</si>
  <si>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</si>
  <si>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</si>
  <si>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</si>
  <si>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</si>
  <si>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</si>
  <si>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</si>
  <si>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</si>
  <si>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</si>
  <si>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</si>
  <si>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</si>
  <si>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</si>
  <si>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</si>
  <si>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</si>
  <si>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</si>
  <si>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</si>
  <si>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</si>
  <si>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</si>
  <si>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</si>
  <si>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</si>
  <si>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</si>
  <si>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</si>
  <si>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</si>
  <si>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</si>
  <si>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</si>
  <si>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</si>
  <si>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</si>
  <si>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</si>
  <si>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</si>
  <si>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</si>
  <si>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</si>
  <si>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</si>
  <si>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podkladu z kameniva těženého tl 300 mm strojně pl přes 200 m2</t>
  </si>
  <si>
    <t>m2</t>
  </si>
  <si>
    <t>CS ÚRS 2021 02</t>
  </si>
  <si>
    <t>4</t>
  </si>
  <si>
    <t>-190545803</t>
  </si>
  <si>
    <t>PP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</si>
  <si>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</si>
  <si>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113203111</t>
  </si>
  <si>
    <t>Vytrhání obrub z dlažebních kostek</t>
  </si>
  <si>
    <t>m</t>
  </si>
  <si>
    <t>-310986155</t>
  </si>
  <si>
    <t xml:space="preserve">Vytrhání obrub  s vybouráním lože, s přemístěním hmot na skládku na vzdálenost do 3 m nebo s naložením na dopravní prostředek z dlažebních kostek</t>
  </si>
  <si>
    <t>VV</t>
  </si>
  <si>
    <t>85+45+14+7+30</t>
  </si>
  <si>
    <t>3</t>
  </si>
  <si>
    <t>132251102</t>
  </si>
  <si>
    <t>Hloubení rýh nezapažených š do 800 mm v hornině třídy těžitelnosti I skupiny 3 objem do 50 m3 strojně</t>
  </si>
  <si>
    <t>m3</t>
  </si>
  <si>
    <t>1159087624</t>
  </si>
  <si>
    <t>Hloubení nezapažených rýh šířky do 800 mm strojně s urovnáním dna do předepsaného profilu a spádu v hornině třídy těžitelnosti I skupiny 3 přes 20 do 50 m3</t>
  </si>
  <si>
    <t>180*0,5*0,5"rozšíření</t>
  </si>
  <si>
    <t>0,3*0,3*6*6"drenáž</t>
  </si>
  <si>
    <t>Součet</t>
  </si>
  <si>
    <t>162651112</t>
  </si>
  <si>
    <t>Vodorovné přemístění přes 4 000 do 5000 m výkopku/sypaniny z horniny třídy těžitelnosti I skupiny 1 až 3</t>
  </si>
  <si>
    <t>-1498841880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</si>
  <si>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</si>
  <si>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5</t>
  </si>
  <si>
    <t>181411131</t>
  </si>
  <si>
    <t>Založení parkového trávníku výsevem plochy do 1000 m2 v rovině a ve svahu do 1:5</t>
  </si>
  <si>
    <t>1076576563</t>
  </si>
  <si>
    <t>Založení trávníku na půdě předem připravené plochy do 1000 m2 výsevem včetně utažení parkového v rovině nebo na svahu do 1:5</t>
  </si>
  <si>
    <t>6</t>
  </si>
  <si>
    <t>M</t>
  </si>
  <si>
    <t>00572410</t>
  </si>
  <si>
    <t>osivo směs travní parková</t>
  </si>
  <si>
    <t>kg</t>
  </si>
  <si>
    <t>8</t>
  </si>
  <si>
    <t>1813863835</t>
  </si>
  <si>
    <t>180*0,015 'Přepočtené koeficientem množství</t>
  </si>
  <si>
    <t>7</t>
  </si>
  <si>
    <t>181951111</t>
  </si>
  <si>
    <t>Úprava pláně v hornině třídy těžitelnosti I skupiny 1 až 3 bez zhutnění strojně</t>
  </si>
  <si>
    <t>383857666</t>
  </si>
  <si>
    <t>Úprava pláně vyrovnáním výškových rozdílů strojně v hornině třídy těžitelnosti I, skupiny 1 až 3 bez zhutnění</t>
  </si>
  <si>
    <t>Zakládání</t>
  </si>
  <si>
    <t>211531111</t>
  </si>
  <si>
    <t>Výplň odvodňovacích žeber nebo trativodů kamenivem hrubým drceným frakce 16 až 63 mm</t>
  </si>
  <si>
    <t>1326375729</t>
  </si>
  <si>
    <t xml:space="preserve">Výplň kamenivem do rýh odvodňovacích žeber nebo trativodů  bez zhutnění, s úpravou povrchu výplně kamenivem hrubým drceným frakce 16 až 63 mm</t>
  </si>
  <si>
    <t>0,3*0,3*6*6</t>
  </si>
  <si>
    <t>9</t>
  </si>
  <si>
    <t>212755214</t>
  </si>
  <si>
    <t>Trativody z drenážních trubek plastových flexibilních D 100 mm bez lože</t>
  </si>
  <si>
    <t>1075462364</t>
  </si>
  <si>
    <t xml:space="preserve">Trativody bez lože z drenážních trubek  plastových flexibilních D 100 mm</t>
  </si>
  <si>
    <t>36</t>
  </si>
  <si>
    <t>10</t>
  </si>
  <si>
    <t>213141111</t>
  </si>
  <si>
    <t>Zřízení vrstvy z geotextilie v rovině nebo ve sklonu do 1:5 š do 3 m</t>
  </si>
  <si>
    <t>-667942890</t>
  </si>
  <si>
    <t xml:space="preserve">Zřízení vrstvy z geotextilie  filtrační, separační, odvodňovací, ochranné, výztužné nebo protierozní v rovině nebo ve sklonu do 1:5, šířky do 3 m</t>
  </si>
  <si>
    <t>6*6*0,5</t>
  </si>
  <si>
    <t>11</t>
  </si>
  <si>
    <t>69311081</t>
  </si>
  <si>
    <t>geotextilie netkaná PES 300 g/m2</t>
  </si>
  <si>
    <t>1493445988</t>
  </si>
  <si>
    <t>18*1,15 'Přepočtené koeficientem množství</t>
  </si>
  <si>
    <t>Komunikace pozemní</t>
  </si>
  <si>
    <t>12</t>
  </si>
  <si>
    <t>564732111</t>
  </si>
  <si>
    <t>Podklad z vibrovaného štěrku VŠ tl 100 mm</t>
  </si>
  <si>
    <t>-1389469429</t>
  </si>
  <si>
    <t xml:space="preserve">Podklad nebo kryt z vibrovaného štěrku VŠ  s rozprostřením, vlhčením a zhutněním, po zhutnění tl. 100 mm</t>
  </si>
  <si>
    <t>363"stávající podklad</t>
  </si>
  <si>
    <t>13</t>
  </si>
  <si>
    <t>564752111</t>
  </si>
  <si>
    <t>Podklad z vibrovaného štěrku VŠ tl 150 mm</t>
  </si>
  <si>
    <t>1407458086</t>
  </si>
  <si>
    <t xml:space="preserve">Podklad nebo kryt z vibrovaného štěrku VŠ  s rozprostřením, vlhčením a zhutněním, po zhutnění tl. 150 mm</t>
  </si>
  <si>
    <t>90"rozšíření</t>
  </si>
  <si>
    <t>14</t>
  </si>
  <si>
    <t>564761111</t>
  </si>
  <si>
    <t>Podklad z kameniva hrubého drceného vel. 32-63 mm tl 200 mm</t>
  </si>
  <si>
    <t>-1933100426</t>
  </si>
  <si>
    <t xml:space="preserve">Podklad nebo kryt z kameniva hrubého drceného  vel. 32-63 mm s rozprostřením a zhutněním, po zhutnění tl. 200 mm</t>
  </si>
  <si>
    <t>180*0,5</t>
  </si>
  <si>
    <t>594111111</t>
  </si>
  <si>
    <t>Dlažba z lomového kamene s provedením lože z kameniva těženého</t>
  </si>
  <si>
    <t>-1433101655</t>
  </si>
  <si>
    <t xml:space="preserve">Dlažba nebo přídlažba z lomového kamene lomařsky upraveného rigolového  v ploše vodorovné nebo ve sklonu tl. do 250 mm, bez vyplnění spár, s provedením lože tl. 50 mm z kameniva těženého</t>
  </si>
  <si>
    <t>363+90</t>
  </si>
  <si>
    <t>16</t>
  </si>
  <si>
    <t>594511111</t>
  </si>
  <si>
    <t>Dlažba z lomového kamene s provedením lože z betonu</t>
  </si>
  <si>
    <t>-1797416900</t>
  </si>
  <si>
    <t xml:space="preserve">Dlažba nebo přídlažba z lomového kamene lomařsky upraveného rigolového  v ploše vodorovné nebo ve sklonu tl. do 250 mm, bez vyplnění spár, s provedením lože tl. 50 mm z betonu</t>
  </si>
  <si>
    <t>180*0,25"obruba s využitím původného očištěného kamene</t>
  </si>
  <si>
    <t>Ostatní konstrukce a práce, bourání</t>
  </si>
  <si>
    <t>17</t>
  </si>
  <si>
    <t>916991121</t>
  </si>
  <si>
    <t>Lože pod obrubníky, krajníky nebo obruby z dlažebních kostek z betonu prostého</t>
  </si>
  <si>
    <t>-511939651</t>
  </si>
  <si>
    <t xml:space="preserve">Lože pod obrubníky, krajníky nebo obruby z dlažebních kostek  z betonu prostého tř. C 16/20</t>
  </si>
  <si>
    <t>180*0,25*0,1</t>
  </si>
  <si>
    <t>997</t>
  </si>
  <si>
    <t>Přesun sutě</t>
  </si>
  <si>
    <t>18</t>
  </si>
  <si>
    <t>997013501</t>
  </si>
  <si>
    <t>Odvoz suti a vybouraných hmot na skládku nebo meziskládku do 1 km se složením</t>
  </si>
  <si>
    <t>t</t>
  </si>
  <si>
    <t>1349049724</t>
  </si>
  <si>
    <t xml:space="preserve">Odvoz suti a vybouraných hmot na skládku nebo meziskládku  se složením, na vzdálenost do 1 km</t>
  </si>
  <si>
    <t>19</t>
  </si>
  <si>
    <t>997013509</t>
  </si>
  <si>
    <t>Příplatek k odvozu suti a vybouraných hmot na skládku ZKD 1 km přes 1 km</t>
  </si>
  <si>
    <t>-332403786</t>
  </si>
  <si>
    <t xml:space="preserve">Odvoz suti a vybouraných hmot na skládku nebo meziskládku  se složením, na vzdálenost Příplatek k ceně za každý další i započatý 1 km přes 1 km</t>
  </si>
  <si>
    <t>181</t>
  </si>
  <si>
    <t>181*4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</si>
</sst>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20211223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Chodníky zámecký park R1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Šlkuknov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'20211223 - Chodníky zámec...'!J28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'20211223 - Chodníky zámec...'!P118</f>
        <v>0</v>
      </c>
      <c r="AV95" s="126">
        <f>'20211223 - Chodníky zámec...'!J31</f>
        <v>0</v>
      </c>
      <c r="AW95" s="126">
        <f>'20211223 - Chodníky zámec...'!J32</f>
        <v>0</v>
      </c>
      <c r="AX95" s="126">
        <f>'20211223 - Chodníky zámec...'!J33</f>
        <v>0</v>
      </c>
      <c r="AY95" s="126">
        <f>'20211223 - Chodníky zámec...'!J34</f>
        <v>0</v>
      </c>
      <c r="AZ95" s="126">
        <f>'20211223 - Chodníky zámec...'!F31</f>
        <v>0</v>
      </c>
      <c r="BA95" s="126">
        <f>'20211223 - Chodníky zámec...'!F32</f>
        <v>0</v>
      </c>
      <c r="BB95" s="126">
        <f>'20211223 - Chodníky zámec...'!F33</f>
        <v>0</v>
      </c>
      <c r="BC95" s="126">
        <f>'20211223 - Chodníky zámec...'!F34</f>
        <v>0</v>
      </c>
      <c r="BD95" s="128">
        <f>'20211223 - Chodníky zámec...'!F35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tmdfPBpQgI0/M40CbQfi5tzv3SbCTQ/OIdiNxQ2UlHp2sKHq7YBWjNo/gJj1qyGjyyeS0iiCoTZV0NkNAlpJSQ==" hashValue="SG/jSj3E1OJAvwRaA94Z15Ogue0u78EtWM9Y4Xq9KJfBnCaXU6GsmqpBLbHuZ+opKoZesuPSUn0z6CawnAWYc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1223 - Chodníky záme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23. 12. 2021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27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ROUND(J118,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ROUND((SUM(BE118:BE179)),  2)</f>
        <v>0</v>
      </c>
      <c r="G31" s="37"/>
      <c r="H31" s="37"/>
      <c r="I31" s="148">
        <v>0.20999999999999999</v>
      </c>
      <c r="J31" s="147">
        <f>ROUND(((SUM(BE118:BE179))*I31),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ROUND((SUM(BF118:BF179)),  2)</f>
        <v>0</v>
      </c>
      <c r="G32" s="37"/>
      <c r="H32" s="37"/>
      <c r="I32" s="148">
        <v>0.14999999999999999</v>
      </c>
      <c r="J32" s="147">
        <f>ROUND(((SUM(BF118:BF179))*I32),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ROUND((SUM(BG118:BG179)),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ROUND((SUM(BH118:BH179)),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ROUND((SUM(BI118:BI179)),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Chodníky zámecký park R1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31" t="s">
        <v>22</v>
      </c>
      <c r="J87" s="78" t="str">
        <f>IF(J10="","",J10)</f>
        <v>23. 12. 2021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Šlkuknov</v>
      </c>
      <c r="G89" s="39"/>
      <c r="H89" s="39"/>
      <c r="I89" s="31" t="s">
        <v>30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J. Nešněra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J118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J119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J120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J140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J153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J169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J173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96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E7</f>
        <v>Chodníky zámecký park R1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F10</f>
        <v>Šluknov</v>
      </c>
      <c r="G112" s="39"/>
      <c r="H112" s="39"/>
      <c r="I112" s="31" t="s">
        <v>22</v>
      </c>
      <c r="J112" s="78" t="str">
        <f>IF(J10="","",J10)</f>
        <v>23. 12. 2021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E13</f>
        <v>Město Šlkuknov</v>
      </c>
      <c r="G114" s="39"/>
      <c r="H114" s="39"/>
      <c r="I114" s="31" t="s">
        <v>30</v>
      </c>
      <c r="J114" s="35" t="str">
        <f>E19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IF(E16="","",E16)</f>
        <v>Vyplň údaj</v>
      </c>
      <c r="G115" s="39"/>
      <c r="H115" s="39"/>
      <c r="I115" s="31" t="s">
        <v>33</v>
      </c>
      <c r="J115" s="35" t="str">
        <f>E22</f>
        <v>J. Nešněra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83"/>
      <c r="B117" s="184"/>
      <c r="C117" s="185" t="s">
        <v>97</v>
      </c>
      <c r="D117" s="186" t="s">
        <v>61</v>
      </c>
      <c r="E117" s="186" t="s">
        <v>57</v>
      </c>
      <c r="F117" s="186" t="s">
        <v>58</v>
      </c>
      <c r="G117" s="186" t="s">
        <v>98</v>
      </c>
      <c r="H117" s="186" t="s">
        <v>99</v>
      </c>
      <c r="I117" s="186" t="s">
        <v>100</v>
      </c>
      <c r="J117" s="186" t="s">
        <v>87</v>
      </c>
      <c r="K117" s="187" t="s">
        <v>101</v>
      </c>
      <c r="L117" s="188"/>
      <c r="M117" s="99" t="s">
        <v>1</v>
      </c>
      <c r="N117" s="100" t="s">
        <v>40</v>
      </c>
      <c r="O117" s="100" t="s">
        <v>102</v>
      </c>
      <c r="P117" s="100" t="s">
        <v>103</v>
      </c>
      <c r="Q117" s="100" t="s">
        <v>104</v>
      </c>
      <c r="R117" s="100" t="s">
        <v>105</v>
      </c>
      <c r="S117" s="100" t="s">
        <v>106</v>
      </c>
      <c r="T117" s="101" t="s">
        <v>107</v>
      </c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="2" customFormat="1" ht="22.8" customHeight="1">
      <c r="A118" s="37"/>
      <c r="B118" s="38"/>
      <c r="C118" s="106" t="s">
        <v>108</v>
      </c>
      <c r="D118" s="39"/>
      <c r="E118" s="39"/>
      <c r="F118" s="39"/>
      <c r="G118" s="39"/>
      <c r="H118" s="39"/>
      <c r="I118" s="39"/>
      <c r="J118" s="189">
        <f>BK118</f>
        <v>0</v>
      </c>
      <c r="K118" s="39"/>
      <c r="L118" s="43"/>
      <c r="M118" s="102"/>
      <c r="N118" s="190"/>
      <c r="O118" s="103"/>
      <c r="P118" s="191">
        <f>P119</f>
        <v>0</v>
      </c>
      <c r="Q118" s="103"/>
      <c r="R118" s="191">
        <f>R119</f>
        <v>300.64427999999998</v>
      </c>
      <c r="S118" s="103"/>
      <c r="T118" s="192">
        <f>T119</f>
        <v>202.315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75</v>
      </c>
      <c r="AU118" s="16" t="s">
        <v>89</v>
      </c>
      <c r="BK118" s="193">
        <f>BK119</f>
        <v>0</v>
      </c>
    </row>
    <row r="119" s="12" customFormat="1" ht="25.92" customHeight="1">
      <c r="A119" s="12"/>
      <c r="B119" s="194"/>
      <c r="C119" s="195"/>
      <c r="D119" s="196" t="s">
        <v>75</v>
      </c>
      <c r="E119" s="197" t="s">
        <v>109</v>
      </c>
      <c r="F119" s="197" t="s">
        <v>110</v>
      </c>
      <c r="G119" s="195"/>
      <c r="H119" s="195"/>
      <c r="I119" s="198"/>
      <c r="J119" s="199">
        <f>BK119</f>
        <v>0</v>
      </c>
      <c r="K119" s="195"/>
      <c r="L119" s="200"/>
      <c r="M119" s="201"/>
      <c r="N119" s="202"/>
      <c r="O119" s="202"/>
      <c r="P119" s="203">
        <f>P120+P140+P153+P169+P173</f>
        <v>0</v>
      </c>
      <c r="Q119" s="202"/>
      <c r="R119" s="203">
        <f>R120+R140+R153+R169+R173</f>
        <v>300.64427999999998</v>
      </c>
      <c r="S119" s="202"/>
      <c r="T119" s="204">
        <f>T120+T140+T153+T169+T173</f>
        <v>202.315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5" t="s">
        <v>81</v>
      </c>
      <c r="AT119" s="206" t="s">
        <v>75</v>
      </c>
      <c r="AU119" s="206" t="s">
        <v>76</v>
      </c>
      <c r="AY119" s="205" t="s">
        <v>111</v>
      </c>
      <c r="BK119" s="207">
        <f>BK120+BK140+BK153+BK169+BK173</f>
        <v>0</v>
      </c>
    </row>
    <row r="120" s="12" customFormat="1" ht="22.8" customHeight="1">
      <c r="A120" s="12"/>
      <c r="B120" s="194"/>
      <c r="C120" s="195"/>
      <c r="D120" s="196" t="s">
        <v>75</v>
      </c>
      <c r="E120" s="208" t="s">
        <v>81</v>
      </c>
      <c r="F120" s="208" t="s">
        <v>112</v>
      </c>
      <c r="G120" s="195"/>
      <c r="H120" s="195"/>
      <c r="I120" s="198"/>
      <c r="J120" s="209">
        <f>BK120</f>
        <v>0</v>
      </c>
      <c r="K120" s="195"/>
      <c r="L120" s="200"/>
      <c r="M120" s="201"/>
      <c r="N120" s="202"/>
      <c r="O120" s="202"/>
      <c r="P120" s="203">
        <f>SUM(P121:P139)</f>
        <v>0</v>
      </c>
      <c r="Q120" s="202"/>
      <c r="R120" s="203">
        <f>SUM(R121:R139)</f>
        <v>0.0027000000000000001</v>
      </c>
      <c r="S120" s="202"/>
      <c r="T120" s="204">
        <f>SUM(T121:T139)</f>
        <v>202.315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5" t="s">
        <v>81</v>
      </c>
      <c r="AT120" s="206" t="s">
        <v>75</v>
      </c>
      <c r="AU120" s="206" t="s">
        <v>81</v>
      </c>
      <c r="AY120" s="205" t="s">
        <v>111</v>
      </c>
      <c r="BK120" s="207">
        <f>SUM(BK121:BK139)</f>
        <v>0</v>
      </c>
    </row>
    <row r="121" s="2" customFormat="1" ht="24.15" customHeight="1">
      <c r="A121" s="37"/>
      <c r="B121" s="38"/>
      <c r="C121" s="210" t="s">
        <v>81</v>
      </c>
      <c r="D121" s="210" t="s">
        <v>113</v>
      </c>
      <c r="E121" s="211" t="s">
        <v>114</v>
      </c>
      <c r="F121" s="212" t="s">
        <v>115</v>
      </c>
      <c r="G121" s="213" t="s">
        <v>116</v>
      </c>
      <c r="H121" s="214">
        <v>363</v>
      </c>
      <c r="I121" s="215"/>
      <c r="J121" s="216">
        <f>ROUND(I121*H121,2)</f>
        <v>0</v>
      </c>
      <c r="K121" s="212" t="s">
        <v>117</v>
      </c>
      <c r="L121" s="43"/>
      <c r="M121" s="217" t="s">
        <v>1</v>
      </c>
      <c r="N121" s="218" t="s">
        <v>41</v>
      </c>
      <c r="O121" s="90"/>
      <c r="P121" s="219">
        <f>O121*H121</f>
        <v>0</v>
      </c>
      <c r="Q121" s="219">
        <v>0</v>
      </c>
      <c r="R121" s="219">
        <f>Q121*H121</f>
        <v>0</v>
      </c>
      <c r="S121" s="219">
        <v>0.5</v>
      </c>
      <c r="T121" s="220">
        <f>S121*H121</f>
        <v>181.5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1" t="s">
        <v>118</v>
      </c>
      <c r="AT121" s="221" t="s">
        <v>113</v>
      </c>
      <c r="AU121" s="221" t="s">
        <v>83</v>
      </c>
      <c r="AY121" s="16" t="s">
        <v>111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6" t="s">
        <v>81</v>
      </c>
      <c r="BK121" s="222">
        <f>ROUND(I121*H121,2)</f>
        <v>0</v>
      </c>
      <c r="BL121" s="16" t="s">
        <v>118</v>
      </c>
      <c r="BM121" s="221" t="s">
        <v>119</v>
      </c>
    </row>
    <row r="122" s="2" customFormat="1">
      <c r="A122" s="37"/>
      <c r="B122" s="38"/>
      <c r="C122" s="39"/>
      <c r="D122" s="223" t="s">
        <v>120</v>
      </c>
      <c r="E122" s="39"/>
      <c r="F122" s="224" t="s">
        <v>121</v>
      </c>
      <c r="G122" s="39"/>
      <c r="H122" s="39"/>
      <c r="I122" s="225"/>
      <c r="J122" s="39"/>
      <c r="K122" s="39"/>
      <c r="L122" s="43"/>
      <c r="M122" s="226"/>
      <c r="N122" s="227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120</v>
      </c>
      <c r="AU122" s="16" t="s">
        <v>83</v>
      </c>
    </row>
    <row r="123" s="2" customFormat="1" ht="16.5" customHeight="1">
      <c r="A123" s="37"/>
      <c r="B123" s="38"/>
      <c r="C123" s="210" t="s">
        <v>83</v>
      </c>
      <c r="D123" s="210" t="s">
        <v>113</v>
      </c>
      <c r="E123" s="211" t="s">
        <v>122</v>
      </c>
      <c r="F123" s="212" t="s">
        <v>123</v>
      </c>
      <c r="G123" s="213" t="s">
        <v>124</v>
      </c>
      <c r="H123" s="214">
        <v>181</v>
      </c>
      <c r="I123" s="215"/>
      <c r="J123" s="216">
        <f>ROUND(I123*H123,2)</f>
        <v>0</v>
      </c>
      <c r="K123" s="212" t="s">
        <v>117</v>
      </c>
      <c r="L123" s="43"/>
      <c r="M123" s="217" t="s">
        <v>1</v>
      </c>
      <c r="N123" s="218" t="s">
        <v>41</v>
      </c>
      <c r="O123" s="90"/>
      <c r="P123" s="219">
        <f>O123*H123</f>
        <v>0</v>
      </c>
      <c r="Q123" s="219">
        <v>0</v>
      </c>
      <c r="R123" s="219">
        <f>Q123*H123</f>
        <v>0</v>
      </c>
      <c r="S123" s="219">
        <v>0.11500000000000001</v>
      </c>
      <c r="T123" s="220">
        <f>S123*H123</f>
        <v>20.815000000000001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1" t="s">
        <v>118</v>
      </c>
      <c r="AT123" s="221" t="s">
        <v>113</v>
      </c>
      <c r="AU123" s="221" t="s">
        <v>83</v>
      </c>
      <c r="AY123" s="16" t="s">
        <v>111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6" t="s">
        <v>81</v>
      </c>
      <c r="BK123" s="222">
        <f>ROUND(I123*H123,2)</f>
        <v>0</v>
      </c>
      <c r="BL123" s="16" t="s">
        <v>118</v>
      </c>
      <c r="BM123" s="221" t="s">
        <v>125</v>
      </c>
    </row>
    <row r="124" s="2" customFormat="1">
      <c r="A124" s="37"/>
      <c r="B124" s="38"/>
      <c r="C124" s="39"/>
      <c r="D124" s="223" t="s">
        <v>120</v>
      </c>
      <c r="E124" s="39"/>
      <c r="F124" s="224" t="s">
        <v>126</v>
      </c>
      <c r="G124" s="39"/>
      <c r="H124" s="39"/>
      <c r="I124" s="225"/>
      <c r="J124" s="39"/>
      <c r="K124" s="39"/>
      <c r="L124" s="43"/>
      <c r="M124" s="226"/>
      <c r="N124" s="227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120</v>
      </c>
      <c r="AU124" s="16" t="s">
        <v>83</v>
      </c>
    </row>
    <row r="125" s="13" customFormat="1">
      <c r="A125" s="13"/>
      <c r="B125" s="228"/>
      <c r="C125" s="229"/>
      <c r="D125" s="223" t="s">
        <v>127</v>
      </c>
      <c r="E125" s="230" t="s">
        <v>1</v>
      </c>
      <c r="F125" s="231" t="s">
        <v>128</v>
      </c>
      <c r="G125" s="229"/>
      <c r="H125" s="232">
        <v>181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127</v>
      </c>
      <c r="AU125" s="238" t="s">
        <v>83</v>
      </c>
      <c r="AV125" s="13" t="s">
        <v>83</v>
      </c>
      <c r="AW125" s="13" t="s">
        <v>32</v>
      </c>
      <c r="AX125" s="13" t="s">
        <v>81</v>
      </c>
      <c r="AY125" s="238" t="s">
        <v>111</v>
      </c>
    </row>
    <row r="126" s="2" customFormat="1" ht="33" customHeight="1">
      <c r="A126" s="37"/>
      <c r="B126" s="38"/>
      <c r="C126" s="210" t="s">
        <v>129</v>
      </c>
      <c r="D126" s="210" t="s">
        <v>113</v>
      </c>
      <c r="E126" s="211" t="s">
        <v>130</v>
      </c>
      <c r="F126" s="212" t="s">
        <v>131</v>
      </c>
      <c r="G126" s="213" t="s">
        <v>132</v>
      </c>
      <c r="H126" s="214">
        <v>48.240000000000002</v>
      </c>
      <c r="I126" s="215"/>
      <c r="J126" s="216">
        <f>ROUND(I126*H126,2)</f>
        <v>0</v>
      </c>
      <c r="K126" s="212" t="s">
        <v>117</v>
      </c>
      <c r="L126" s="43"/>
      <c r="M126" s="217" t="s">
        <v>1</v>
      </c>
      <c r="N126" s="218" t="s">
        <v>41</v>
      </c>
      <c r="O126" s="90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1" t="s">
        <v>118</v>
      </c>
      <c r="AT126" s="221" t="s">
        <v>113</v>
      </c>
      <c r="AU126" s="221" t="s">
        <v>83</v>
      </c>
      <c r="AY126" s="16" t="s">
        <v>111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6" t="s">
        <v>81</v>
      </c>
      <c r="BK126" s="222">
        <f>ROUND(I126*H126,2)</f>
        <v>0</v>
      </c>
      <c r="BL126" s="16" t="s">
        <v>118</v>
      </c>
      <c r="BM126" s="221" t="s">
        <v>133</v>
      </c>
    </row>
    <row r="127" s="2" customFormat="1">
      <c r="A127" s="37"/>
      <c r="B127" s="38"/>
      <c r="C127" s="39"/>
      <c r="D127" s="223" t="s">
        <v>120</v>
      </c>
      <c r="E127" s="39"/>
      <c r="F127" s="224" t="s">
        <v>134</v>
      </c>
      <c r="G127" s="39"/>
      <c r="H127" s="39"/>
      <c r="I127" s="225"/>
      <c r="J127" s="39"/>
      <c r="K127" s="39"/>
      <c r="L127" s="43"/>
      <c r="M127" s="226"/>
      <c r="N127" s="22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120</v>
      </c>
      <c r="AU127" s="16" t="s">
        <v>83</v>
      </c>
    </row>
    <row r="128" s="13" customFormat="1">
      <c r="A128" s="13"/>
      <c r="B128" s="228"/>
      <c r="C128" s="229"/>
      <c r="D128" s="223" t="s">
        <v>127</v>
      </c>
      <c r="E128" s="230" t="s">
        <v>1</v>
      </c>
      <c r="F128" s="231" t="s">
        <v>135</v>
      </c>
      <c r="G128" s="229"/>
      <c r="H128" s="232">
        <v>45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127</v>
      </c>
      <c r="AU128" s="238" t="s">
        <v>83</v>
      </c>
      <c r="AV128" s="13" t="s">
        <v>83</v>
      </c>
      <c r="AW128" s="13" t="s">
        <v>32</v>
      </c>
      <c r="AX128" s="13" t="s">
        <v>76</v>
      </c>
      <c r="AY128" s="238" t="s">
        <v>111</v>
      </c>
    </row>
    <row r="129" s="13" customFormat="1">
      <c r="A129" s="13"/>
      <c r="B129" s="228"/>
      <c r="C129" s="229"/>
      <c r="D129" s="223" t="s">
        <v>127</v>
      </c>
      <c r="E129" s="230" t="s">
        <v>1</v>
      </c>
      <c r="F129" s="231" t="s">
        <v>136</v>
      </c>
      <c r="G129" s="229"/>
      <c r="H129" s="232">
        <v>3.2400000000000002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127</v>
      </c>
      <c r="AU129" s="238" t="s">
        <v>83</v>
      </c>
      <c r="AV129" s="13" t="s">
        <v>83</v>
      </c>
      <c r="AW129" s="13" t="s">
        <v>32</v>
      </c>
      <c r="AX129" s="13" t="s">
        <v>76</v>
      </c>
      <c r="AY129" s="238" t="s">
        <v>111</v>
      </c>
    </row>
    <row r="130" s="14" customFormat="1">
      <c r="A130" s="14"/>
      <c r="B130" s="239"/>
      <c r="C130" s="240"/>
      <c r="D130" s="223" t="s">
        <v>127</v>
      </c>
      <c r="E130" s="241" t="s">
        <v>1</v>
      </c>
      <c r="F130" s="242" t="s">
        <v>137</v>
      </c>
      <c r="G130" s="240"/>
      <c r="H130" s="243">
        <v>48.240000000000002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9" t="s">
        <v>127</v>
      </c>
      <c r="AU130" s="249" t="s">
        <v>83</v>
      </c>
      <c r="AV130" s="14" t="s">
        <v>118</v>
      </c>
      <c r="AW130" s="14" t="s">
        <v>32</v>
      </c>
      <c r="AX130" s="14" t="s">
        <v>81</v>
      </c>
      <c r="AY130" s="249" t="s">
        <v>111</v>
      </c>
    </row>
    <row r="131" s="2" customFormat="1" ht="37.8" customHeight="1">
      <c r="A131" s="37"/>
      <c r="B131" s="38"/>
      <c r="C131" s="210" t="s">
        <v>118</v>
      </c>
      <c r="D131" s="210" t="s">
        <v>113</v>
      </c>
      <c r="E131" s="211" t="s">
        <v>138</v>
      </c>
      <c r="F131" s="212" t="s">
        <v>139</v>
      </c>
      <c r="G131" s="213" t="s">
        <v>132</v>
      </c>
      <c r="H131" s="214">
        <v>48.240000000000002</v>
      </c>
      <c r="I131" s="215"/>
      <c r="J131" s="216">
        <f>ROUND(I131*H131,2)</f>
        <v>0</v>
      </c>
      <c r="K131" s="212" t="s">
        <v>117</v>
      </c>
      <c r="L131" s="43"/>
      <c r="M131" s="217" t="s">
        <v>1</v>
      </c>
      <c r="N131" s="218" t="s">
        <v>41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118</v>
      </c>
      <c r="AT131" s="221" t="s">
        <v>113</v>
      </c>
      <c r="AU131" s="221" t="s">
        <v>83</v>
      </c>
      <c r="AY131" s="16" t="s">
        <v>111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81</v>
      </c>
      <c r="BK131" s="222">
        <f>ROUND(I131*H131,2)</f>
        <v>0</v>
      </c>
      <c r="BL131" s="16" t="s">
        <v>118</v>
      </c>
      <c r="BM131" s="221" t="s">
        <v>140</v>
      </c>
    </row>
    <row r="132" s="2" customFormat="1">
      <c r="A132" s="37"/>
      <c r="B132" s="38"/>
      <c r="C132" s="39"/>
      <c r="D132" s="223" t="s">
        <v>120</v>
      </c>
      <c r="E132" s="39"/>
      <c r="F132" s="224" t="s">
        <v>141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120</v>
      </c>
      <c r="AU132" s="16" t="s">
        <v>83</v>
      </c>
    </row>
    <row r="133" s="2" customFormat="1" ht="24.15" customHeight="1">
      <c r="A133" s="37"/>
      <c r="B133" s="38"/>
      <c r="C133" s="210" t="s">
        <v>142</v>
      </c>
      <c r="D133" s="210" t="s">
        <v>113</v>
      </c>
      <c r="E133" s="211" t="s">
        <v>143</v>
      </c>
      <c r="F133" s="212" t="s">
        <v>144</v>
      </c>
      <c r="G133" s="213" t="s">
        <v>116</v>
      </c>
      <c r="H133" s="214">
        <v>180</v>
      </c>
      <c r="I133" s="215"/>
      <c r="J133" s="216">
        <f>ROUND(I133*H133,2)</f>
        <v>0</v>
      </c>
      <c r="K133" s="212" t="s">
        <v>117</v>
      </c>
      <c r="L133" s="43"/>
      <c r="M133" s="217" t="s">
        <v>1</v>
      </c>
      <c r="N133" s="218" t="s">
        <v>41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118</v>
      </c>
      <c r="AT133" s="221" t="s">
        <v>113</v>
      </c>
      <c r="AU133" s="221" t="s">
        <v>83</v>
      </c>
      <c r="AY133" s="16" t="s">
        <v>111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118</v>
      </c>
      <c r="BM133" s="221" t="s">
        <v>145</v>
      </c>
    </row>
    <row r="134" s="2" customFormat="1">
      <c r="A134" s="37"/>
      <c r="B134" s="38"/>
      <c r="C134" s="39"/>
      <c r="D134" s="223" t="s">
        <v>120</v>
      </c>
      <c r="E134" s="39"/>
      <c r="F134" s="224" t="s">
        <v>146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120</v>
      </c>
      <c r="AU134" s="16" t="s">
        <v>83</v>
      </c>
    </row>
    <row r="135" s="2" customFormat="1" ht="16.5" customHeight="1">
      <c r="A135" s="37"/>
      <c r="B135" s="38"/>
      <c r="C135" s="250" t="s">
        <v>147</v>
      </c>
      <c r="D135" s="250" t="s">
        <v>148</v>
      </c>
      <c r="E135" s="251" t="s">
        <v>149</v>
      </c>
      <c r="F135" s="252" t="s">
        <v>150</v>
      </c>
      <c r="G135" s="253" t="s">
        <v>151</v>
      </c>
      <c r="H135" s="254">
        <v>2.7000000000000002</v>
      </c>
      <c r="I135" s="255"/>
      <c r="J135" s="256">
        <f>ROUND(I135*H135,2)</f>
        <v>0</v>
      </c>
      <c r="K135" s="252" t="s">
        <v>117</v>
      </c>
      <c r="L135" s="257"/>
      <c r="M135" s="258" t="s">
        <v>1</v>
      </c>
      <c r="N135" s="259" t="s">
        <v>41</v>
      </c>
      <c r="O135" s="90"/>
      <c r="P135" s="219">
        <f>O135*H135</f>
        <v>0</v>
      </c>
      <c r="Q135" s="219">
        <v>0.001</v>
      </c>
      <c r="R135" s="219">
        <f>Q135*H135</f>
        <v>0.0027000000000000001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152</v>
      </c>
      <c r="AT135" s="221" t="s">
        <v>148</v>
      </c>
      <c r="AU135" s="221" t="s">
        <v>83</v>
      </c>
      <c r="AY135" s="16" t="s">
        <v>111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81</v>
      </c>
      <c r="BK135" s="222">
        <f>ROUND(I135*H135,2)</f>
        <v>0</v>
      </c>
      <c r="BL135" s="16" t="s">
        <v>118</v>
      </c>
      <c r="BM135" s="221" t="s">
        <v>153</v>
      </c>
    </row>
    <row r="136" s="2" customFormat="1">
      <c r="A136" s="37"/>
      <c r="B136" s="38"/>
      <c r="C136" s="39"/>
      <c r="D136" s="223" t="s">
        <v>120</v>
      </c>
      <c r="E136" s="39"/>
      <c r="F136" s="224" t="s">
        <v>150</v>
      </c>
      <c r="G136" s="39"/>
      <c r="H136" s="39"/>
      <c r="I136" s="225"/>
      <c r="J136" s="39"/>
      <c r="K136" s="39"/>
      <c r="L136" s="43"/>
      <c r="M136" s="226"/>
      <c r="N136" s="22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120</v>
      </c>
      <c r="AU136" s="16" t="s">
        <v>83</v>
      </c>
    </row>
    <row r="137" s="13" customFormat="1">
      <c r="A137" s="13"/>
      <c r="B137" s="228"/>
      <c r="C137" s="229"/>
      <c r="D137" s="223" t="s">
        <v>127</v>
      </c>
      <c r="E137" s="229"/>
      <c r="F137" s="231" t="s">
        <v>154</v>
      </c>
      <c r="G137" s="229"/>
      <c r="H137" s="232">
        <v>2.7000000000000002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127</v>
      </c>
      <c r="AU137" s="238" t="s">
        <v>83</v>
      </c>
      <c r="AV137" s="13" t="s">
        <v>83</v>
      </c>
      <c r="AW137" s="13" t="s">
        <v>4</v>
      </c>
      <c r="AX137" s="13" t="s">
        <v>81</v>
      </c>
      <c r="AY137" s="238" t="s">
        <v>111</v>
      </c>
    </row>
    <row r="138" s="2" customFormat="1" ht="24.15" customHeight="1">
      <c r="A138" s="37"/>
      <c r="B138" s="38"/>
      <c r="C138" s="210" t="s">
        <v>155</v>
      </c>
      <c r="D138" s="210" t="s">
        <v>113</v>
      </c>
      <c r="E138" s="211" t="s">
        <v>156</v>
      </c>
      <c r="F138" s="212" t="s">
        <v>157</v>
      </c>
      <c r="G138" s="213" t="s">
        <v>116</v>
      </c>
      <c r="H138" s="214">
        <v>180</v>
      </c>
      <c r="I138" s="215"/>
      <c r="J138" s="216">
        <f>ROUND(I138*H138,2)</f>
        <v>0</v>
      </c>
      <c r="K138" s="212" t="s">
        <v>117</v>
      </c>
      <c r="L138" s="43"/>
      <c r="M138" s="217" t="s">
        <v>1</v>
      </c>
      <c r="N138" s="218" t="s">
        <v>41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118</v>
      </c>
      <c r="AT138" s="221" t="s">
        <v>113</v>
      </c>
      <c r="AU138" s="221" t="s">
        <v>83</v>
      </c>
      <c r="AY138" s="16" t="s">
        <v>111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81</v>
      </c>
      <c r="BK138" s="222">
        <f>ROUND(I138*H138,2)</f>
        <v>0</v>
      </c>
      <c r="BL138" s="16" t="s">
        <v>118</v>
      </c>
      <c r="BM138" s="221" t="s">
        <v>158</v>
      </c>
    </row>
    <row r="139" s="2" customFormat="1">
      <c r="A139" s="37"/>
      <c r="B139" s="38"/>
      <c r="C139" s="39"/>
      <c r="D139" s="223" t="s">
        <v>120</v>
      </c>
      <c r="E139" s="39"/>
      <c r="F139" s="224" t="s">
        <v>159</v>
      </c>
      <c r="G139" s="39"/>
      <c r="H139" s="39"/>
      <c r="I139" s="225"/>
      <c r="J139" s="39"/>
      <c r="K139" s="39"/>
      <c r="L139" s="43"/>
      <c r="M139" s="226"/>
      <c r="N139" s="22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120</v>
      </c>
      <c r="AU139" s="16" t="s">
        <v>83</v>
      </c>
    </row>
    <row r="140" s="12" customFormat="1" ht="22.8" customHeight="1">
      <c r="A140" s="12"/>
      <c r="B140" s="194"/>
      <c r="C140" s="195"/>
      <c r="D140" s="196" t="s">
        <v>75</v>
      </c>
      <c r="E140" s="208" t="s">
        <v>83</v>
      </c>
      <c r="F140" s="208" t="s">
        <v>160</v>
      </c>
      <c r="G140" s="195"/>
      <c r="H140" s="195"/>
      <c r="I140" s="198"/>
      <c r="J140" s="209">
        <f>BK140</f>
        <v>0</v>
      </c>
      <c r="K140" s="195"/>
      <c r="L140" s="200"/>
      <c r="M140" s="201"/>
      <c r="N140" s="202"/>
      <c r="O140" s="202"/>
      <c r="P140" s="203">
        <f>SUM(P141:P152)</f>
        <v>0</v>
      </c>
      <c r="Q140" s="202"/>
      <c r="R140" s="203">
        <f>SUM(R141:R152)</f>
        <v>0.025649999999999999</v>
      </c>
      <c r="S140" s="202"/>
      <c r="T140" s="204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5" t="s">
        <v>81</v>
      </c>
      <c r="AT140" s="206" t="s">
        <v>75</v>
      </c>
      <c r="AU140" s="206" t="s">
        <v>81</v>
      </c>
      <c r="AY140" s="205" t="s">
        <v>111</v>
      </c>
      <c r="BK140" s="207">
        <f>SUM(BK141:BK152)</f>
        <v>0</v>
      </c>
    </row>
    <row r="141" s="2" customFormat="1" ht="33" customHeight="1">
      <c r="A141" s="37"/>
      <c r="B141" s="38"/>
      <c r="C141" s="210" t="s">
        <v>152</v>
      </c>
      <c r="D141" s="210" t="s">
        <v>113</v>
      </c>
      <c r="E141" s="211" t="s">
        <v>161</v>
      </c>
      <c r="F141" s="212" t="s">
        <v>162</v>
      </c>
      <c r="G141" s="213" t="s">
        <v>132</v>
      </c>
      <c r="H141" s="214">
        <v>3.2400000000000002</v>
      </c>
      <c r="I141" s="215"/>
      <c r="J141" s="216">
        <f>ROUND(I141*H141,2)</f>
        <v>0</v>
      </c>
      <c r="K141" s="212" t="s">
        <v>117</v>
      </c>
      <c r="L141" s="43"/>
      <c r="M141" s="217" t="s">
        <v>1</v>
      </c>
      <c r="N141" s="218" t="s">
        <v>41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118</v>
      </c>
      <c r="AT141" s="221" t="s">
        <v>113</v>
      </c>
      <c r="AU141" s="221" t="s">
        <v>83</v>
      </c>
      <c r="AY141" s="16" t="s">
        <v>111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81</v>
      </c>
      <c r="BK141" s="222">
        <f>ROUND(I141*H141,2)</f>
        <v>0</v>
      </c>
      <c r="BL141" s="16" t="s">
        <v>118</v>
      </c>
      <c r="BM141" s="221" t="s">
        <v>163</v>
      </c>
    </row>
    <row r="142" s="2" customFormat="1">
      <c r="A142" s="37"/>
      <c r="B142" s="38"/>
      <c r="C142" s="39"/>
      <c r="D142" s="223" t="s">
        <v>120</v>
      </c>
      <c r="E142" s="39"/>
      <c r="F142" s="224" t="s">
        <v>164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120</v>
      </c>
      <c r="AU142" s="16" t="s">
        <v>83</v>
      </c>
    </row>
    <row r="143" s="13" customFormat="1">
      <c r="A143" s="13"/>
      <c r="B143" s="228"/>
      <c r="C143" s="229"/>
      <c r="D143" s="223" t="s">
        <v>127</v>
      </c>
      <c r="E143" s="230" t="s">
        <v>1</v>
      </c>
      <c r="F143" s="231" t="s">
        <v>165</v>
      </c>
      <c r="G143" s="229"/>
      <c r="H143" s="232">
        <v>3.2400000000000002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127</v>
      </c>
      <c r="AU143" s="238" t="s">
        <v>83</v>
      </c>
      <c r="AV143" s="13" t="s">
        <v>83</v>
      </c>
      <c r="AW143" s="13" t="s">
        <v>32</v>
      </c>
      <c r="AX143" s="13" t="s">
        <v>81</v>
      </c>
      <c r="AY143" s="238" t="s">
        <v>111</v>
      </c>
    </row>
    <row r="144" s="2" customFormat="1" ht="24.15" customHeight="1">
      <c r="A144" s="37"/>
      <c r="B144" s="38"/>
      <c r="C144" s="210" t="s">
        <v>166</v>
      </c>
      <c r="D144" s="210" t="s">
        <v>113</v>
      </c>
      <c r="E144" s="211" t="s">
        <v>167</v>
      </c>
      <c r="F144" s="212" t="s">
        <v>168</v>
      </c>
      <c r="G144" s="213" t="s">
        <v>124</v>
      </c>
      <c r="H144" s="214">
        <v>36</v>
      </c>
      <c r="I144" s="215"/>
      <c r="J144" s="216">
        <f>ROUND(I144*H144,2)</f>
        <v>0</v>
      </c>
      <c r="K144" s="212" t="s">
        <v>117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0.00048999999999999998</v>
      </c>
      <c r="R144" s="219">
        <f>Q144*H144</f>
        <v>0.017639999999999999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118</v>
      </c>
      <c r="AT144" s="221" t="s">
        <v>113</v>
      </c>
      <c r="AU144" s="221" t="s">
        <v>83</v>
      </c>
      <c r="AY144" s="16" t="s">
        <v>111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81</v>
      </c>
      <c r="BK144" s="222">
        <f>ROUND(I144*H144,2)</f>
        <v>0</v>
      </c>
      <c r="BL144" s="16" t="s">
        <v>118</v>
      </c>
      <c r="BM144" s="221" t="s">
        <v>169</v>
      </c>
    </row>
    <row r="145" s="2" customFormat="1">
      <c r="A145" s="37"/>
      <c r="B145" s="38"/>
      <c r="C145" s="39"/>
      <c r="D145" s="223" t="s">
        <v>120</v>
      </c>
      <c r="E145" s="39"/>
      <c r="F145" s="224" t="s">
        <v>170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120</v>
      </c>
      <c r="AU145" s="16" t="s">
        <v>83</v>
      </c>
    </row>
    <row r="146" s="13" customFormat="1">
      <c r="A146" s="13"/>
      <c r="B146" s="228"/>
      <c r="C146" s="229"/>
      <c r="D146" s="223" t="s">
        <v>127</v>
      </c>
      <c r="E146" s="230" t="s">
        <v>1</v>
      </c>
      <c r="F146" s="231" t="s">
        <v>171</v>
      </c>
      <c r="G146" s="229"/>
      <c r="H146" s="232">
        <v>36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127</v>
      </c>
      <c r="AU146" s="238" t="s">
        <v>83</v>
      </c>
      <c r="AV146" s="13" t="s">
        <v>83</v>
      </c>
      <c r="AW146" s="13" t="s">
        <v>32</v>
      </c>
      <c r="AX146" s="13" t="s">
        <v>81</v>
      </c>
      <c r="AY146" s="238" t="s">
        <v>111</v>
      </c>
    </row>
    <row r="147" s="2" customFormat="1" ht="24.15" customHeight="1">
      <c r="A147" s="37"/>
      <c r="B147" s="38"/>
      <c r="C147" s="210" t="s">
        <v>172</v>
      </c>
      <c r="D147" s="210" t="s">
        <v>113</v>
      </c>
      <c r="E147" s="211" t="s">
        <v>173</v>
      </c>
      <c r="F147" s="212" t="s">
        <v>174</v>
      </c>
      <c r="G147" s="213" t="s">
        <v>116</v>
      </c>
      <c r="H147" s="214">
        <v>18</v>
      </c>
      <c r="I147" s="215"/>
      <c r="J147" s="216">
        <f>ROUND(I147*H147,2)</f>
        <v>0</v>
      </c>
      <c r="K147" s="212" t="s">
        <v>117</v>
      </c>
      <c r="L147" s="43"/>
      <c r="M147" s="217" t="s">
        <v>1</v>
      </c>
      <c r="N147" s="218" t="s">
        <v>41</v>
      </c>
      <c r="O147" s="90"/>
      <c r="P147" s="219">
        <f>O147*H147</f>
        <v>0</v>
      </c>
      <c r="Q147" s="219">
        <v>0.00010000000000000001</v>
      </c>
      <c r="R147" s="219">
        <f>Q147*H147</f>
        <v>0.0018000000000000002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118</v>
      </c>
      <c r="AT147" s="221" t="s">
        <v>113</v>
      </c>
      <c r="AU147" s="221" t="s">
        <v>83</v>
      </c>
      <c r="AY147" s="16" t="s">
        <v>111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81</v>
      </c>
      <c r="BK147" s="222">
        <f>ROUND(I147*H147,2)</f>
        <v>0</v>
      </c>
      <c r="BL147" s="16" t="s">
        <v>118</v>
      </c>
      <c r="BM147" s="221" t="s">
        <v>175</v>
      </c>
    </row>
    <row r="148" s="2" customFormat="1">
      <c r="A148" s="37"/>
      <c r="B148" s="38"/>
      <c r="C148" s="39"/>
      <c r="D148" s="223" t="s">
        <v>120</v>
      </c>
      <c r="E148" s="39"/>
      <c r="F148" s="224" t="s">
        <v>176</v>
      </c>
      <c r="G148" s="39"/>
      <c r="H148" s="39"/>
      <c r="I148" s="225"/>
      <c r="J148" s="39"/>
      <c r="K148" s="39"/>
      <c r="L148" s="43"/>
      <c r="M148" s="226"/>
      <c r="N148" s="22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120</v>
      </c>
      <c r="AU148" s="16" t="s">
        <v>83</v>
      </c>
    </row>
    <row r="149" s="13" customFormat="1">
      <c r="A149" s="13"/>
      <c r="B149" s="228"/>
      <c r="C149" s="229"/>
      <c r="D149" s="223" t="s">
        <v>127</v>
      </c>
      <c r="E149" s="230" t="s">
        <v>1</v>
      </c>
      <c r="F149" s="231" t="s">
        <v>177</v>
      </c>
      <c r="G149" s="229"/>
      <c r="H149" s="232">
        <v>18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127</v>
      </c>
      <c r="AU149" s="238" t="s">
        <v>83</v>
      </c>
      <c r="AV149" s="13" t="s">
        <v>83</v>
      </c>
      <c r="AW149" s="13" t="s">
        <v>32</v>
      </c>
      <c r="AX149" s="13" t="s">
        <v>81</v>
      </c>
      <c r="AY149" s="238" t="s">
        <v>111</v>
      </c>
    </row>
    <row r="150" s="2" customFormat="1" ht="16.5" customHeight="1">
      <c r="A150" s="37"/>
      <c r="B150" s="38"/>
      <c r="C150" s="250" t="s">
        <v>178</v>
      </c>
      <c r="D150" s="250" t="s">
        <v>148</v>
      </c>
      <c r="E150" s="251" t="s">
        <v>179</v>
      </c>
      <c r="F150" s="252" t="s">
        <v>180</v>
      </c>
      <c r="G150" s="253" t="s">
        <v>116</v>
      </c>
      <c r="H150" s="254">
        <v>20.699999999999999</v>
      </c>
      <c r="I150" s="255"/>
      <c r="J150" s="256">
        <f>ROUND(I150*H150,2)</f>
        <v>0</v>
      </c>
      <c r="K150" s="252" t="s">
        <v>117</v>
      </c>
      <c r="L150" s="257"/>
      <c r="M150" s="258" t="s">
        <v>1</v>
      </c>
      <c r="N150" s="259" t="s">
        <v>41</v>
      </c>
      <c r="O150" s="90"/>
      <c r="P150" s="219">
        <f>O150*H150</f>
        <v>0</v>
      </c>
      <c r="Q150" s="219">
        <v>0.00029999999999999997</v>
      </c>
      <c r="R150" s="219">
        <f>Q150*H150</f>
        <v>0.0062099999999999994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152</v>
      </c>
      <c r="AT150" s="221" t="s">
        <v>148</v>
      </c>
      <c r="AU150" s="221" t="s">
        <v>83</v>
      </c>
      <c r="AY150" s="16" t="s">
        <v>111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81</v>
      </c>
      <c r="BK150" s="222">
        <f>ROUND(I150*H150,2)</f>
        <v>0</v>
      </c>
      <c r="BL150" s="16" t="s">
        <v>118</v>
      </c>
      <c r="BM150" s="221" t="s">
        <v>181</v>
      </c>
    </row>
    <row r="151" s="2" customFormat="1">
      <c r="A151" s="37"/>
      <c r="B151" s="38"/>
      <c r="C151" s="39"/>
      <c r="D151" s="223" t="s">
        <v>120</v>
      </c>
      <c r="E151" s="39"/>
      <c r="F151" s="224" t="s">
        <v>180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120</v>
      </c>
      <c r="AU151" s="16" t="s">
        <v>83</v>
      </c>
    </row>
    <row r="152" s="13" customFormat="1">
      <c r="A152" s="13"/>
      <c r="B152" s="228"/>
      <c r="C152" s="229"/>
      <c r="D152" s="223" t="s">
        <v>127</v>
      </c>
      <c r="E152" s="229"/>
      <c r="F152" s="231" t="s">
        <v>182</v>
      </c>
      <c r="G152" s="229"/>
      <c r="H152" s="232">
        <v>20.699999999999999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127</v>
      </c>
      <c r="AU152" s="238" t="s">
        <v>83</v>
      </c>
      <c r="AV152" s="13" t="s">
        <v>83</v>
      </c>
      <c r="AW152" s="13" t="s">
        <v>4</v>
      </c>
      <c r="AX152" s="13" t="s">
        <v>81</v>
      </c>
      <c r="AY152" s="238" t="s">
        <v>111</v>
      </c>
    </row>
    <row r="153" s="12" customFormat="1" ht="22.8" customHeight="1">
      <c r="A153" s="12"/>
      <c r="B153" s="194"/>
      <c r="C153" s="195"/>
      <c r="D153" s="196" t="s">
        <v>75</v>
      </c>
      <c r="E153" s="208" t="s">
        <v>142</v>
      </c>
      <c r="F153" s="208" t="s">
        <v>183</v>
      </c>
      <c r="G153" s="195"/>
      <c r="H153" s="195"/>
      <c r="I153" s="198"/>
      <c r="J153" s="209">
        <f>BK153</f>
        <v>0</v>
      </c>
      <c r="K153" s="195"/>
      <c r="L153" s="200"/>
      <c r="M153" s="201"/>
      <c r="N153" s="202"/>
      <c r="O153" s="202"/>
      <c r="P153" s="203">
        <f>SUM(P154:P168)</f>
        <v>0</v>
      </c>
      <c r="Q153" s="202"/>
      <c r="R153" s="203">
        <f>SUM(R154:R168)</f>
        <v>290.4624</v>
      </c>
      <c r="S153" s="202"/>
      <c r="T153" s="204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5" t="s">
        <v>81</v>
      </c>
      <c r="AT153" s="206" t="s">
        <v>75</v>
      </c>
      <c r="AU153" s="206" t="s">
        <v>81</v>
      </c>
      <c r="AY153" s="205" t="s">
        <v>111</v>
      </c>
      <c r="BK153" s="207">
        <f>SUM(BK154:BK168)</f>
        <v>0</v>
      </c>
    </row>
    <row r="154" s="2" customFormat="1" ht="16.5" customHeight="1">
      <c r="A154" s="37"/>
      <c r="B154" s="38"/>
      <c r="C154" s="210" t="s">
        <v>184</v>
      </c>
      <c r="D154" s="210" t="s">
        <v>113</v>
      </c>
      <c r="E154" s="211" t="s">
        <v>185</v>
      </c>
      <c r="F154" s="212" t="s">
        <v>186</v>
      </c>
      <c r="G154" s="213" t="s">
        <v>116</v>
      </c>
      <c r="H154" s="214">
        <v>363</v>
      </c>
      <c r="I154" s="215"/>
      <c r="J154" s="216">
        <f>ROUND(I154*H154,2)</f>
        <v>0</v>
      </c>
      <c r="K154" s="212" t="s">
        <v>117</v>
      </c>
      <c r="L154" s="43"/>
      <c r="M154" s="217" t="s">
        <v>1</v>
      </c>
      <c r="N154" s="218" t="s">
        <v>41</v>
      </c>
      <c r="O154" s="90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118</v>
      </c>
      <c r="AT154" s="221" t="s">
        <v>113</v>
      </c>
      <c r="AU154" s="221" t="s">
        <v>83</v>
      </c>
      <c r="AY154" s="16" t="s">
        <v>111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81</v>
      </c>
      <c r="BK154" s="222">
        <f>ROUND(I154*H154,2)</f>
        <v>0</v>
      </c>
      <c r="BL154" s="16" t="s">
        <v>118</v>
      </c>
      <c r="BM154" s="221" t="s">
        <v>187</v>
      </c>
    </row>
    <row r="155" s="2" customFormat="1">
      <c r="A155" s="37"/>
      <c r="B155" s="38"/>
      <c r="C155" s="39"/>
      <c r="D155" s="223" t="s">
        <v>120</v>
      </c>
      <c r="E155" s="39"/>
      <c r="F155" s="224" t="s">
        <v>188</v>
      </c>
      <c r="G155" s="39"/>
      <c r="H155" s="39"/>
      <c r="I155" s="225"/>
      <c r="J155" s="39"/>
      <c r="K155" s="39"/>
      <c r="L155" s="43"/>
      <c r="M155" s="226"/>
      <c r="N155" s="22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120</v>
      </c>
      <c r="AU155" s="16" t="s">
        <v>83</v>
      </c>
    </row>
    <row r="156" s="13" customFormat="1">
      <c r="A156" s="13"/>
      <c r="B156" s="228"/>
      <c r="C156" s="229"/>
      <c r="D156" s="223" t="s">
        <v>127</v>
      </c>
      <c r="E156" s="230" t="s">
        <v>1</v>
      </c>
      <c r="F156" s="231" t="s">
        <v>189</v>
      </c>
      <c r="G156" s="229"/>
      <c r="H156" s="232">
        <v>363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127</v>
      </c>
      <c r="AU156" s="238" t="s">
        <v>83</v>
      </c>
      <c r="AV156" s="13" t="s">
        <v>83</v>
      </c>
      <c r="AW156" s="13" t="s">
        <v>32</v>
      </c>
      <c r="AX156" s="13" t="s">
        <v>81</v>
      </c>
      <c r="AY156" s="238" t="s">
        <v>111</v>
      </c>
    </row>
    <row r="157" s="2" customFormat="1" ht="16.5" customHeight="1">
      <c r="A157" s="37"/>
      <c r="B157" s="38"/>
      <c r="C157" s="210" t="s">
        <v>190</v>
      </c>
      <c r="D157" s="210" t="s">
        <v>113</v>
      </c>
      <c r="E157" s="211" t="s">
        <v>191</v>
      </c>
      <c r="F157" s="212" t="s">
        <v>192</v>
      </c>
      <c r="G157" s="213" t="s">
        <v>116</v>
      </c>
      <c r="H157" s="214">
        <v>90</v>
      </c>
      <c r="I157" s="215"/>
      <c r="J157" s="216">
        <f>ROUND(I157*H157,2)</f>
        <v>0</v>
      </c>
      <c r="K157" s="212" t="s">
        <v>117</v>
      </c>
      <c r="L157" s="43"/>
      <c r="M157" s="217" t="s">
        <v>1</v>
      </c>
      <c r="N157" s="218" t="s">
        <v>41</v>
      </c>
      <c r="O157" s="90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118</v>
      </c>
      <c r="AT157" s="221" t="s">
        <v>113</v>
      </c>
      <c r="AU157" s="221" t="s">
        <v>83</v>
      </c>
      <c r="AY157" s="16" t="s">
        <v>111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81</v>
      </c>
      <c r="BK157" s="222">
        <f>ROUND(I157*H157,2)</f>
        <v>0</v>
      </c>
      <c r="BL157" s="16" t="s">
        <v>118</v>
      </c>
      <c r="BM157" s="221" t="s">
        <v>193</v>
      </c>
    </row>
    <row r="158" s="2" customFormat="1">
      <c r="A158" s="37"/>
      <c r="B158" s="38"/>
      <c r="C158" s="39"/>
      <c r="D158" s="223" t="s">
        <v>120</v>
      </c>
      <c r="E158" s="39"/>
      <c r="F158" s="224" t="s">
        <v>194</v>
      </c>
      <c r="G158" s="39"/>
      <c r="H158" s="39"/>
      <c r="I158" s="225"/>
      <c r="J158" s="39"/>
      <c r="K158" s="39"/>
      <c r="L158" s="43"/>
      <c r="M158" s="226"/>
      <c r="N158" s="22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120</v>
      </c>
      <c r="AU158" s="16" t="s">
        <v>83</v>
      </c>
    </row>
    <row r="159" s="13" customFormat="1">
      <c r="A159" s="13"/>
      <c r="B159" s="228"/>
      <c r="C159" s="229"/>
      <c r="D159" s="223" t="s">
        <v>127</v>
      </c>
      <c r="E159" s="230" t="s">
        <v>1</v>
      </c>
      <c r="F159" s="231" t="s">
        <v>195</v>
      </c>
      <c r="G159" s="229"/>
      <c r="H159" s="232">
        <v>90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127</v>
      </c>
      <c r="AU159" s="238" t="s">
        <v>83</v>
      </c>
      <c r="AV159" s="13" t="s">
        <v>83</v>
      </c>
      <c r="AW159" s="13" t="s">
        <v>32</v>
      </c>
      <c r="AX159" s="13" t="s">
        <v>81</v>
      </c>
      <c r="AY159" s="238" t="s">
        <v>111</v>
      </c>
    </row>
    <row r="160" s="2" customFormat="1" ht="24.15" customHeight="1">
      <c r="A160" s="37"/>
      <c r="B160" s="38"/>
      <c r="C160" s="210" t="s">
        <v>196</v>
      </c>
      <c r="D160" s="210" t="s">
        <v>113</v>
      </c>
      <c r="E160" s="211" t="s">
        <v>197</v>
      </c>
      <c r="F160" s="212" t="s">
        <v>198</v>
      </c>
      <c r="G160" s="213" t="s">
        <v>116</v>
      </c>
      <c r="H160" s="214">
        <v>90</v>
      </c>
      <c r="I160" s="215"/>
      <c r="J160" s="216">
        <f>ROUND(I160*H160,2)</f>
        <v>0</v>
      </c>
      <c r="K160" s="212" t="s">
        <v>117</v>
      </c>
      <c r="L160" s="43"/>
      <c r="M160" s="217" t="s">
        <v>1</v>
      </c>
      <c r="N160" s="218" t="s">
        <v>41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118</v>
      </c>
      <c r="AT160" s="221" t="s">
        <v>113</v>
      </c>
      <c r="AU160" s="221" t="s">
        <v>83</v>
      </c>
      <c r="AY160" s="16" t="s">
        <v>111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81</v>
      </c>
      <c r="BK160" s="222">
        <f>ROUND(I160*H160,2)</f>
        <v>0</v>
      </c>
      <c r="BL160" s="16" t="s">
        <v>118</v>
      </c>
      <c r="BM160" s="221" t="s">
        <v>199</v>
      </c>
    </row>
    <row r="161" s="2" customFormat="1">
      <c r="A161" s="37"/>
      <c r="B161" s="38"/>
      <c r="C161" s="39"/>
      <c r="D161" s="223" t="s">
        <v>120</v>
      </c>
      <c r="E161" s="39"/>
      <c r="F161" s="224" t="s">
        <v>200</v>
      </c>
      <c r="G161" s="39"/>
      <c r="H161" s="39"/>
      <c r="I161" s="225"/>
      <c r="J161" s="39"/>
      <c r="K161" s="39"/>
      <c r="L161" s="43"/>
      <c r="M161" s="226"/>
      <c r="N161" s="22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120</v>
      </c>
      <c r="AU161" s="16" t="s">
        <v>83</v>
      </c>
    </row>
    <row r="162" s="13" customFormat="1">
      <c r="A162" s="13"/>
      <c r="B162" s="228"/>
      <c r="C162" s="229"/>
      <c r="D162" s="223" t="s">
        <v>127</v>
      </c>
      <c r="E162" s="230" t="s">
        <v>1</v>
      </c>
      <c r="F162" s="231" t="s">
        <v>201</v>
      </c>
      <c r="G162" s="229"/>
      <c r="H162" s="232">
        <v>90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127</v>
      </c>
      <c r="AU162" s="238" t="s">
        <v>83</v>
      </c>
      <c r="AV162" s="13" t="s">
        <v>83</v>
      </c>
      <c r="AW162" s="13" t="s">
        <v>32</v>
      </c>
      <c r="AX162" s="13" t="s">
        <v>81</v>
      </c>
      <c r="AY162" s="238" t="s">
        <v>111</v>
      </c>
    </row>
    <row r="163" s="2" customFormat="1" ht="24.15" customHeight="1">
      <c r="A163" s="37"/>
      <c r="B163" s="38"/>
      <c r="C163" s="210" t="s">
        <v>8</v>
      </c>
      <c r="D163" s="210" t="s">
        <v>113</v>
      </c>
      <c r="E163" s="211" t="s">
        <v>202</v>
      </c>
      <c r="F163" s="212" t="s">
        <v>203</v>
      </c>
      <c r="G163" s="213" t="s">
        <v>116</v>
      </c>
      <c r="H163" s="214">
        <v>453</v>
      </c>
      <c r="I163" s="215"/>
      <c r="J163" s="216">
        <f>ROUND(I163*H163,2)</f>
        <v>0</v>
      </c>
      <c r="K163" s="212" t="s">
        <v>117</v>
      </c>
      <c r="L163" s="43"/>
      <c r="M163" s="217" t="s">
        <v>1</v>
      </c>
      <c r="N163" s="218" t="s">
        <v>41</v>
      </c>
      <c r="O163" s="90"/>
      <c r="P163" s="219">
        <f>O163*H163</f>
        <v>0</v>
      </c>
      <c r="Q163" s="219">
        <v>0.58020000000000005</v>
      </c>
      <c r="R163" s="219">
        <f>Q163*H163</f>
        <v>262.8306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118</v>
      </c>
      <c r="AT163" s="221" t="s">
        <v>113</v>
      </c>
      <c r="AU163" s="221" t="s">
        <v>83</v>
      </c>
      <c r="AY163" s="16" t="s">
        <v>111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81</v>
      </c>
      <c r="BK163" s="222">
        <f>ROUND(I163*H163,2)</f>
        <v>0</v>
      </c>
      <c r="BL163" s="16" t="s">
        <v>118</v>
      </c>
      <c r="BM163" s="221" t="s">
        <v>204</v>
      </c>
    </row>
    <row r="164" s="2" customFormat="1">
      <c r="A164" s="37"/>
      <c r="B164" s="38"/>
      <c r="C164" s="39"/>
      <c r="D164" s="223" t="s">
        <v>120</v>
      </c>
      <c r="E164" s="39"/>
      <c r="F164" s="224" t="s">
        <v>205</v>
      </c>
      <c r="G164" s="39"/>
      <c r="H164" s="39"/>
      <c r="I164" s="225"/>
      <c r="J164" s="39"/>
      <c r="K164" s="39"/>
      <c r="L164" s="43"/>
      <c r="M164" s="226"/>
      <c r="N164" s="22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120</v>
      </c>
      <c r="AU164" s="16" t="s">
        <v>83</v>
      </c>
    </row>
    <row r="165" s="13" customFormat="1">
      <c r="A165" s="13"/>
      <c r="B165" s="228"/>
      <c r="C165" s="229"/>
      <c r="D165" s="223" t="s">
        <v>127</v>
      </c>
      <c r="E165" s="230" t="s">
        <v>1</v>
      </c>
      <c r="F165" s="231" t="s">
        <v>206</v>
      </c>
      <c r="G165" s="229"/>
      <c r="H165" s="232">
        <v>453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127</v>
      </c>
      <c r="AU165" s="238" t="s">
        <v>83</v>
      </c>
      <c r="AV165" s="13" t="s">
        <v>83</v>
      </c>
      <c r="AW165" s="13" t="s">
        <v>32</v>
      </c>
      <c r="AX165" s="13" t="s">
        <v>81</v>
      </c>
      <c r="AY165" s="238" t="s">
        <v>111</v>
      </c>
    </row>
    <row r="166" s="2" customFormat="1" ht="24.15" customHeight="1">
      <c r="A166" s="37"/>
      <c r="B166" s="38"/>
      <c r="C166" s="210" t="s">
        <v>207</v>
      </c>
      <c r="D166" s="210" t="s">
        <v>113</v>
      </c>
      <c r="E166" s="211" t="s">
        <v>208</v>
      </c>
      <c r="F166" s="212" t="s">
        <v>209</v>
      </c>
      <c r="G166" s="213" t="s">
        <v>116</v>
      </c>
      <c r="H166" s="214">
        <v>45</v>
      </c>
      <c r="I166" s="215"/>
      <c r="J166" s="216">
        <f>ROUND(I166*H166,2)</f>
        <v>0</v>
      </c>
      <c r="K166" s="212" t="s">
        <v>117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0.61404000000000003</v>
      </c>
      <c r="R166" s="219">
        <f>Q166*H166</f>
        <v>27.631800000000002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118</v>
      </c>
      <c r="AT166" s="221" t="s">
        <v>113</v>
      </c>
      <c r="AU166" s="221" t="s">
        <v>83</v>
      </c>
      <c r="AY166" s="16" t="s">
        <v>111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118</v>
      </c>
      <c r="BM166" s="221" t="s">
        <v>210</v>
      </c>
    </row>
    <row r="167" s="2" customFormat="1">
      <c r="A167" s="37"/>
      <c r="B167" s="38"/>
      <c r="C167" s="39"/>
      <c r="D167" s="223" t="s">
        <v>120</v>
      </c>
      <c r="E167" s="39"/>
      <c r="F167" s="224" t="s">
        <v>211</v>
      </c>
      <c r="G167" s="39"/>
      <c r="H167" s="39"/>
      <c r="I167" s="225"/>
      <c r="J167" s="39"/>
      <c r="K167" s="39"/>
      <c r="L167" s="43"/>
      <c r="M167" s="226"/>
      <c r="N167" s="22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120</v>
      </c>
      <c r="AU167" s="16" t="s">
        <v>83</v>
      </c>
    </row>
    <row r="168" s="13" customFormat="1">
      <c r="A168" s="13"/>
      <c r="B168" s="228"/>
      <c r="C168" s="229"/>
      <c r="D168" s="223" t="s">
        <v>127</v>
      </c>
      <c r="E168" s="230" t="s">
        <v>1</v>
      </c>
      <c r="F168" s="231" t="s">
        <v>212</v>
      </c>
      <c r="G168" s="229"/>
      <c r="H168" s="232">
        <v>45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127</v>
      </c>
      <c r="AU168" s="238" t="s">
        <v>83</v>
      </c>
      <c r="AV168" s="13" t="s">
        <v>83</v>
      </c>
      <c r="AW168" s="13" t="s">
        <v>32</v>
      </c>
      <c r="AX168" s="13" t="s">
        <v>81</v>
      </c>
      <c r="AY168" s="238" t="s">
        <v>111</v>
      </c>
    </row>
    <row r="169" s="12" customFormat="1" ht="22.8" customHeight="1">
      <c r="A169" s="12"/>
      <c r="B169" s="194"/>
      <c r="C169" s="195"/>
      <c r="D169" s="196" t="s">
        <v>75</v>
      </c>
      <c r="E169" s="208" t="s">
        <v>166</v>
      </c>
      <c r="F169" s="208" t="s">
        <v>213</v>
      </c>
      <c r="G169" s="195"/>
      <c r="H169" s="195"/>
      <c r="I169" s="198"/>
      <c r="J169" s="209">
        <f>BK169</f>
        <v>0</v>
      </c>
      <c r="K169" s="195"/>
      <c r="L169" s="200"/>
      <c r="M169" s="201"/>
      <c r="N169" s="202"/>
      <c r="O169" s="202"/>
      <c r="P169" s="203">
        <f>SUM(P170:P172)</f>
        <v>0</v>
      </c>
      <c r="Q169" s="202"/>
      <c r="R169" s="203">
        <f>SUM(R170:R172)</f>
        <v>10.15353</v>
      </c>
      <c r="S169" s="202"/>
      <c r="T169" s="20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5" t="s">
        <v>81</v>
      </c>
      <c r="AT169" s="206" t="s">
        <v>75</v>
      </c>
      <c r="AU169" s="206" t="s">
        <v>81</v>
      </c>
      <c r="AY169" s="205" t="s">
        <v>111</v>
      </c>
      <c r="BK169" s="207">
        <f>SUM(BK170:BK172)</f>
        <v>0</v>
      </c>
    </row>
    <row r="170" s="2" customFormat="1" ht="24.15" customHeight="1">
      <c r="A170" s="37"/>
      <c r="B170" s="38"/>
      <c r="C170" s="210" t="s">
        <v>214</v>
      </c>
      <c r="D170" s="210" t="s">
        <v>113</v>
      </c>
      <c r="E170" s="211" t="s">
        <v>215</v>
      </c>
      <c r="F170" s="212" t="s">
        <v>216</v>
      </c>
      <c r="G170" s="213" t="s">
        <v>132</v>
      </c>
      <c r="H170" s="214">
        <v>4.5</v>
      </c>
      <c r="I170" s="215"/>
      <c r="J170" s="216">
        <f>ROUND(I170*H170,2)</f>
        <v>0</v>
      </c>
      <c r="K170" s="212" t="s">
        <v>117</v>
      </c>
      <c r="L170" s="43"/>
      <c r="M170" s="217" t="s">
        <v>1</v>
      </c>
      <c r="N170" s="218" t="s">
        <v>41</v>
      </c>
      <c r="O170" s="90"/>
      <c r="P170" s="219">
        <f>O170*H170</f>
        <v>0</v>
      </c>
      <c r="Q170" s="219">
        <v>2.2563399999999998</v>
      </c>
      <c r="R170" s="219">
        <f>Q170*H170</f>
        <v>10.15353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118</v>
      </c>
      <c r="AT170" s="221" t="s">
        <v>113</v>
      </c>
      <c r="AU170" s="221" t="s">
        <v>83</v>
      </c>
      <c r="AY170" s="16" t="s">
        <v>111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81</v>
      </c>
      <c r="BK170" s="222">
        <f>ROUND(I170*H170,2)</f>
        <v>0</v>
      </c>
      <c r="BL170" s="16" t="s">
        <v>118</v>
      </c>
      <c r="BM170" s="221" t="s">
        <v>217</v>
      </c>
    </row>
    <row r="171" s="2" customFormat="1">
      <c r="A171" s="37"/>
      <c r="B171" s="38"/>
      <c r="C171" s="39"/>
      <c r="D171" s="223" t="s">
        <v>120</v>
      </c>
      <c r="E171" s="39"/>
      <c r="F171" s="224" t="s">
        <v>218</v>
      </c>
      <c r="G171" s="39"/>
      <c r="H171" s="39"/>
      <c r="I171" s="225"/>
      <c r="J171" s="39"/>
      <c r="K171" s="39"/>
      <c r="L171" s="43"/>
      <c r="M171" s="226"/>
      <c r="N171" s="22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120</v>
      </c>
      <c r="AU171" s="16" t="s">
        <v>83</v>
      </c>
    </row>
    <row r="172" s="13" customFormat="1">
      <c r="A172" s="13"/>
      <c r="B172" s="228"/>
      <c r="C172" s="229"/>
      <c r="D172" s="223" t="s">
        <v>127</v>
      </c>
      <c r="E172" s="230" t="s">
        <v>1</v>
      </c>
      <c r="F172" s="231" t="s">
        <v>219</v>
      </c>
      <c r="G172" s="229"/>
      <c r="H172" s="232">
        <v>4.5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127</v>
      </c>
      <c r="AU172" s="238" t="s">
        <v>83</v>
      </c>
      <c r="AV172" s="13" t="s">
        <v>83</v>
      </c>
      <c r="AW172" s="13" t="s">
        <v>32</v>
      </c>
      <c r="AX172" s="13" t="s">
        <v>81</v>
      </c>
      <c r="AY172" s="238" t="s">
        <v>111</v>
      </c>
    </row>
    <row r="173" s="12" customFormat="1" ht="22.8" customHeight="1">
      <c r="A173" s="12"/>
      <c r="B173" s="194"/>
      <c r="C173" s="195"/>
      <c r="D173" s="196" t="s">
        <v>75</v>
      </c>
      <c r="E173" s="208" t="s">
        <v>220</v>
      </c>
      <c r="F173" s="208" t="s">
        <v>221</v>
      </c>
      <c r="G173" s="195"/>
      <c r="H173" s="195"/>
      <c r="I173" s="198"/>
      <c r="J173" s="209">
        <f>BK173</f>
        <v>0</v>
      </c>
      <c r="K173" s="195"/>
      <c r="L173" s="200"/>
      <c r="M173" s="201"/>
      <c r="N173" s="202"/>
      <c r="O173" s="202"/>
      <c r="P173" s="203">
        <f>SUM(P174:P179)</f>
        <v>0</v>
      </c>
      <c r="Q173" s="202"/>
      <c r="R173" s="203">
        <f>SUM(R174:R179)</f>
        <v>0</v>
      </c>
      <c r="S173" s="202"/>
      <c r="T173" s="204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5" t="s">
        <v>81</v>
      </c>
      <c r="AT173" s="206" t="s">
        <v>75</v>
      </c>
      <c r="AU173" s="206" t="s">
        <v>81</v>
      </c>
      <c r="AY173" s="205" t="s">
        <v>111</v>
      </c>
      <c r="BK173" s="207">
        <f>SUM(BK174:BK179)</f>
        <v>0</v>
      </c>
    </row>
    <row r="174" s="2" customFormat="1" ht="24.15" customHeight="1">
      <c r="A174" s="37"/>
      <c r="B174" s="38"/>
      <c r="C174" s="210" t="s">
        <v>222</v>
      </c>
      <c r="D174" s="210" t="s">
        <v>113</v>
      </c>
      <c r="E174" s="211" t="s">
        <v>223</v>
      </c>
      <c r="F174" s="212" t="s">
        <v>224</v>
      </c>
      <c r="G174" s="213" t="s">
        <v>225</v>
      </c>
      <c r="H174" s="214">
        <v>181</v>
      </c>
      <c r="I174" s="215"/>
      <c r="J174" s="216">
        <f>ROUND(I174*H174,2)</f>
        <v>0</v>
      </c>
      <c r="K174" s="212" t="s">
        <v>117</v>
      </c>
      <c r="L174" s="43"/>
      <c r="M174" s="217" t="s">
        <v>1</v>
      </c>
      <c r="N174" s="218" t="s">
        <v>41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118</v>
      </c>
      <c r="AT174" s="221" t="s">
        <v>113</v>
      </c>
      <c r="AU174" s="221" t="s">
        <v>83</v>
      </c>
      <c r="AY174" s="16" t="s">
        <v>111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81</v>
      </c>
      <c r="BK174" s="222">
        <f>ROUND(I174*H174,2)</f>
        <v>0</v>
      </c>
      <c r="BL174" s="16" t="s">
        <v>118</v>
      </c>
      <c r="BM174" s="221" t="s">
        <v>226</v>
      </c>
    </row>
    <row r="175" s="2" customFormat="1">
      <c r="A175" s="37"/>
      <c r="B175" s="38"/>
      <c r="C175" s="39"/>
      <c r="D175" s="223" t="s">
        <v>120</v>
      </c>
      <c r="E175" s="39"/>
      <c r="F175" s="224" t="s">
        <v>227</v>
      </c>
      <c r="G175" s="39"/>
      <c r="H175" s="39"/>
      <c r="I175" s="225"/>
      <c r="J175" s="39"/>
      <c r="K175" s="39"/>
      <c r="L175" s="43"/>
      <c r="M175" s="226"/>
      <c r="N175" s="22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120</v>
      </c>
      <c r="AU175" s="16" t="s">
        <v>83</v>
      </c>
    </row>
    <row r="176" s="2" customFormat="1" ht="24.15" customHeight="1">
      <c r="A176" s="37"/>
      <c r="B176" s="38"/>
      <c r="C176" s="210" t="s">
        <v>228</v>
      </c>
      <c r="D176" s="210" t="s">
        <v>113</v>
      </c>
      <c r="E176" s="211" t="s">
        <v>229</v>
      </c>
      <c r="F176" s="212" t="s">
        <v>230</v>
      </c>
      <c r="G176" s="213" t="s">
        <v>225</v>
      </c>
      <c r="H176" s="214">
        <v>724</v>
      </c>
      <c r="I176" s="215"/>
      <c r="J176" s="216">
        <f>ROUND(I176*H176,2)</f>
        <v>0</v>
      </c>
      <c r="K176" s="212" t="s">
        <v>117</v>
      </c>
      <c r="L176" s="43"/>
      <c r="M176" s="217" t="s">
        <v>1</v>
      </c>
      <c r="N176" s="218" t="s">
        <v>41</v>
      </c>
      <c r="O176" s="90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118</v>
      </c>
      <c r="AT176" s="221" t="s">
        <v>113</v>
      </c>
      <c r="AU176" s="221" t="s">
        <v>83</v>
      </c>
      <c r="AY176" s="16" t="s">
        <v>111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81</v>
      </c>
      <c r="BK176" s="222">
        <f>ROUND(I176*H176,2)</f>
        <v>0</v>
      </c>
      <c r="BL176" s="16" t="s">
        <v>118</v>
      </c>
      <c r="BM176" s="221" t="s">
        <v>231</v>
      </c>
    </row>
    <row r="177" s="2" customFormat="1">
      <c r="A177" s="37"/>
      <c r="B177" s="38"/>
      <c r="C177" s="39"/>
      <c r="D177" s="223" t="s">
        <v>120</v>
      </c>
      <c r="E177" s="39"/>
      <c r="F177" s="224" t="s">
        <v>232</v>
      </c>
      <c r="G177" s="39"/>
      <c r="H177" s="39"/>
      <c r="I177" s="225"/>
      <c r="J177" s="39"/>
      <c r="K177" s="39"/>
      <c r="L177" s="43"/>
      <c r="M177" s="226"/>
      <c r="N177" s="22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120</v>
      </c>
      <c r="AU177" s="16" t="s">
        <v>83</v>
      </c>
    </row>
    <row r="178" s="13" customFormat="1">
      <c r="A178" s="13"/>
      <c r="B178" s="228"/>
      <c r="C178" s="229"/>
      <c r="D178" s="223" t="s">
        <v>127</v>
      </c>
      <c r="E178" s="230" t="s">
        <v>1</v>
      </c>
      <c r="F178" s="231" t="s">
        <v>233</v>
      </c>
      <c r="G178" s="229"/>
      <c r="H178" s="232">
        <v>181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127</v>
      </c>
      <c r="AU178" s="238" t="s">
        <v>83</v>
      </c>
      <c r="AV178" s="13" t="s">
        <v>83</v>
      </c>
      <c r="AW178" s="13" t="s">
        <v>32</v>
      </c>
      <c r="AX178" s="13" t="s">
        <v>81</v>
      </c>
      <c r="AY178" s="238" t="s">
        <v>111</v>
      </c>
    </row>
    <row r="179" s="13" customFormat="1">
      <c r="A179" s="13"/>
      <c r="B179" s="228"/>
      <c r="C179" s="229"/>
      <c r="D179" s="223" t="s">
        <v>127</v>
      </c>
      <c r="E179" s="229"/>
      <c r="F179" s="231" t="s">
        <v>234</v>
      </c>
      <c r="G179" s="229"/>
      <c r="H179" s="232">
        <v>724</v>
      </c>
      <c r="I179" s="233"/>
      <c r="J179" s="229"/>
      <c r="K179" s="229"/>
      <c r="L179" s="234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127</v>
      </c>
      <c r="AU179" s="238" t="s">
        <v>83</v>
      </c>
      <c r="AV179" s="13" t="s">
        <v>83</v>
      </c>
      <c r="AW179" s="13" t="s">
        <v>4</v>
      </c>
      <c r="AX179" s="13" t="s">
        <v>81</v>
      </c>
      <c r="AY179" s="238" t="s">
        <v>111</v>
      </c>
    </row>
    <row r="180" s="2" customFormat="1" ht="6.96" customHeight="1">
      <c r="A180" s="37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43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sheetProtection sheet="1" autoFilter="0" formatColumns="0" formatRows="0" objects="1" scenarios="1" spinCount="100000" saltValue="3tQ35b6z16quPt1/rxBQ34l2N9gwfcz9Z3fiaOXidYxLYBCpe0QjQrFGOTPrOk7op52amOLLlhEXSLl6w3Qadw==" hashValue="57fb66WKpRlb0o6HOrnlFOqq+XCNPrltjmqMdaVOz4MZ9IMQ2Oer6+029s7N5xy0U//9ZioWfeAuMHU6abGugQ==" algorithmName="SHA-512" password="CC35"/>
  <autoFilter ref="C117:K179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2021-12-23T06:45:49Z</dcterms:created>
  <dcterms:modified xsi:type="dcterms:W3CDTF">2021-12-23T06:45:51Z</dcterms:modified>
</cp:coreProperties>
</file>