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10527 - Výměna oken ZŠ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'20210527 - Výměna oken ZŠ...'!$C$81:$K$207</definedName>
    <definedName name="_xlnm.Print_Area" localSheetId="1">'20210527 - Výměna oken ZŠ...'!$C$4:$J$37,'20210527 - Výměna oken ZŠ...'!$C$43:$J$65,'20210527 - Výměna oken ZŠ...'!$C$71:$K$207</definedName>
    <definedName name="_xlnm.Print_Titles" localSheetId="1">'20210527 - Výměna oken ZŠ...'!$81:$81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1"/>
  <c r="BH141"/>
  <c r="BG141"/>
  <c r="BF141"/>
  <c r="T141"/>
  <c r="T140"/>
  <c r="R141"/>
  <c r="R140"/>
  <c r="P141"/>
  <c r="P140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2"/>
  <c r="BH112"/>
  <c r="BG112"/>
  <c r="BF112"/>
  <c r="T112"/>
  <c r="R112"/>
  <c r="P112"/>
  <c r="BI104"/>
  <c r="BH104"/>
  <c r="BG104"/>
  <c r="BF104"/>
  <c r="T104"/>
  <c r="R104"/>
  <c r="P104"/>
  <c r="BI102"/>
  <c r="BH102"/>
  <c r="BG102"/>
  <c r="BF102"/>
  <c r="T102"/>
  <c r="R102"/>
  <c r="P102"/>
  <c r="BI93"/>
  <c r="BH93"/>
  <c r="BG93"/>
  <c r="BF93"/>
  <c r="T93"/>
  <c r="R93"/>
  <c r="P93"/>
  <c r="BI85"/>
  <c r="BH85"/>
  <c r="BG85"/>
  <c r="BF85"/>
  <c r="T85"/>
  <c r="R85"/>
  <c r="P85"/>
  <c r="J79"/>
  <c r="F78"/>
  <c r="F76"/>
  <c r="E74"/>
  <c r="J51"/>
  <c r="F50"/>
  <c r="F48"/>
  <c r="E46"/>
  <c r="J19"/>
  <c r="E19"/>
  <c r="J78"/>
  <c r="J18"/>
  <c r="J16"/>
  <c r="E16"/>
  <c r="F79"/>
  <c r="J15"/>
  <c r="J10"/>
  <c r="J76"/>
  <c i="1" r="L50"/>
  <c r="AM50"/>
  <c r="AM49"/>
  <c r="L49"/>
  <c r="AM47"/>
  <c r="L47"/>
  <c r="L45"/>
  <c r="L44"/>
  <c i="2" r="BK204"/>
  <c r="J195"/>
  <c r="J189"/>
  <c r="J180"/>
  <c r="J173"/>
  <c r="J156"/>
  <c r="J134"/>
  <c r="BK126"/>
  <c r="BK123"/>
  <c r="BK206"/>
  <c r="BK189"/>
  <c r="BK156"/>
  <c r="J128"/>
  <c r="BK121"/>
  <c r="J85"/>
  <c r="BK201"/>
  <c r="J183"/>
  <c r="J163"/>
  <c r="BK141"/>
  <c r="J93"/>
  <c r="J137"/>
  <c r="BK104"/>
  <c r="J201"/>
  <c r="J192"/>
  <c r="BK183"/>
  <c r="BK175"/>
  <c r="BK165"/>
  <c r="BK153"/>
  <c r="BK137"/>
  <c r="BK128"/>
  <c r="J104"/>
  <c r="BK192"/>
  <c r="J175"/>
  <c r="BK163"/>
  <c r="J132"/>
  <c r="J123"/>
  <c i="1" r="AS54"/>
  <c i="2" r="BK195"/>
  <c r="J177"/>
  <c r="J165"/>
  <c r="J153"/>
  <c r="J102"/>
  <c r="J141"/>
  <c r="BK112"/>
  <c r="J206"/>
  <c r="BK198"/>
  <c r="J186"/>
  <c r="BK177"/>
  <c r="BK171"/>
  <c r="J161"/>
  <c r="J150"/>
  <c r="BK132"/>
  <c r="J121"/>
  <c r="J198"/>
  <c r="BK180"/>
  <c r="BK173"/>
  <c r="BK150"/>
  <c r="J126"/>
  <c r="BK102"/>
  <c r="J204"/>
  <c r="BK186"/>
  <c r="J171"/>
  <c r="BK161"/>
  <c r="J112"/>
  <c r="BK85"/>
  <c r="BK134"/>
  <c r="BK93"/>
  <c l="1" r="R84"/>
  <c r="T101"/>
  <c r="T84"/>
  <c r="P101"/>
  <c r="P84"/>
  <c r="R101"/>
  <c r="BK120"/>
  <c r="J120"/>
  <c r="J59"/>
  <c r="R120"/>
  <c r="T131"/>
  <c r="T149"/>
  <c r="BK200"/>
  <c r="J200"/>
  <c r="J64"/>
  <c r="P200"/>
  <c r="P120"/>
  <c r="BK131"/>
  <c r="J131"/>
  <c r="J60"/>
  <c r="R200"/>
  <c r="T120"/>
  <c r="P131"/>
  <c r="R131"/>
  <c r="BK149"/>
  <c r="J149"/>
  <c r="J63"/>
  <c r="P149"/>
  <c r="P139"/>
  <c r="R149"/>
  <c r="R139"/>
  <c r="T200"/>
  <c r="J48"/>
  <c r="BE121"/>
  <c r="BE123"/>
  <c r="F51"/>
  <c r="BE102"/>
  <c r="BE112"/>
  <c r="BE126"/>
  <c r="BE128"/>
  <c r="BE183"/>
  <c r="BE192"/>
  <c r="BE198"/>
  <c r="BK84"/>
  <c r="J84"/>
  <c r="J57"/>
  <c r="J50"/>
  <c r="BE132"/>
  <c r="BE134"/>
  <c r="BE137"/>
  <c r="BE141"/>
  <c r="BE153"/>
  <c r="BE161"/>
  <c r="BE165"/>
  <c r="BE171"/>
  <c r="BE175"/>
  <c r="BE177"/>
  <c r="BE189"/>
  <c r="BE195"/>
  <c r="BE204"/>
  <c r="BE206"/>
  <c r="BE85"/>
  <c r="BE93"/>
  <c r="BE104"/>
  <c r="BE150"/>
  <c r="BE156"/>
  <c r="BE163"/>
  <c r="BE173"/>
  <c r="BE180"/>
  <c r="BE186"/>
  <c r="BE201"/>
  <c r="BK101"/>
  <c r="J101"/>
  <c r="J58"/>
  <c r="BK140"/>
  <c r="BK139"/>
  <c r="J139"/>
  <c r="J61"/>
  <c r="F32"/>
  <c i="1" r="BA55"/>
  <c r="BA54"/>
  <c r="W30"/>
  <c i="2" r="F33"/>
  <c i="1" r="BB55"/>
  <c r="BB54"/>
  <c r="AX54"/>
  <c i="2" r="F35"/>
  <c i="1" r="BD55"/>
  <c r="BD54"/>
  <c r="W33"/>
  <c i="2" r="F34"/>
  <c i="1" r="BC55"/>
  <c r="BC54"/>
  <c r="W32"/>
  <c i="2" r="J32"/>
  <c i="1" r="AW55"/>
  <c i="2" l="1" r="T83"/>
  <c r="P83"/>
  <c r="T139"/>
  <c r="R83"/>
  <c r="P82"/>
  <c i="1" r="AU55"/>
  <c i="2" r="R82"/>
  <c r="J140"/>
  <c r="J62"/>
  <c r="BK83"/>
  <c r="J83"/>
  <c r="J56"/>
  <c i="1" r="AU54"/>
  <c r="AW54"/>
  <c r="AK30"/>
  <c i="2" r="J31"/>
  <c i="1" r="AV55"/>
  <c r="AT55"/>
  <c r="W31"/>
  <c r="AY54"/>
  <c i="2" r="F31"/>
  <c i="1" r="AZ55"/>
  <c r="AZ54"/>
  <c r="AV54"/>
  <c r="AK29"/>
  <c i="2" l="1" r="T82"/>
  <c r="BK82"/>
  <c r="J82"/>
  <c i="1" r="AT54"/>
  <c r="W29"/>
  <c i="2" r="J28"/>
  <c i="1" r="AG55"/>
  <c r="AG54"/>
  <c r="AK26"/>
  <c r="AK35"/>
  <c l="1" r="AN55"/>
  <c i="2" r="J37"/>
  <c r="J55"/>
  <c i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<sst xmlns="http://schemas.openxmlformats.org/spreadsheetml/2006/main">
  <si>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</si>
  <si>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</si>
  <si>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</si>
  <si>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</si>
  <si>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</si>
  <si>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{f5772bec-0ff0-413c-ae41-34de16637379}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</si>
  <si>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</si>
  <si>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</si>
  <si>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</si>
  <si>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</si>
  <si>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</si>
  <si>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</si>
  <si>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</si>
  <si>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</si>
  <si>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20210527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</si>
  <si>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</si>
  <si>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</si>
  <si>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oken ZŠ Žižkova Šluknov</t>
  </si>
  <si>
    <t>KSO:</t>
  </si>
  <si>
    <t/>
  </si>
  <si>
    <t>CC-CZ:</t>
  </si>
  <si>
    <t>Místo:</t>
  </si>
  <si>
    <t>Šluknov</t>
  </si>
  <si>
    <t>Datum:</t>
  </si>
  <si>
    <t>27. 5. 2021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</si>
  <si>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</si>
  <si>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</si>
  <si>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</si>
  <si>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</si>
  <si>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</si>
  <si>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</si>
  <si>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</si>
  <si>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</si>
  <si>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</si>
  <si>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</si>
  <si>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</si>
  <si>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</si>
  <si>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</si>
  <si>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</si>
  <si>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</si>
  <si>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</si>
  <si>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</si>
  <si>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</si>
  <si>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</si>
  <si>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</si>
  <si>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</si>
  <si>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</si>
  <si>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</si>
  <si>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</si>
  <si>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</si>
  <si>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</si>
  <si>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</si>
  <si>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</si>
  <si>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</si>
  <si>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</si>
  <si>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</si>
  <si>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</si>
  <si>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</si>
  <si>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</si>
  <si>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</si>
  <si>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</si>
  <si>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</si>
  <si>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</si>
  <si>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</si>
  <si>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</si>
  <si>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</si>
  <si>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</si>
  <si>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</si>
  <si>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</si>
  <si>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</si>
  <si>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</si>
  <si>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</si>
  <si>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</si>
  <si>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</si>
  <si>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</si>
  <si>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</si>
  <si>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</si>
  <si>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</si>
  <si>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</si>
  <si>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</si>
  <si>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</si>
  <si>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</si>
  <si>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</si>
  <si>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</si>
  <si>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</si>
  <si>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</si>
  <si>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</si>
  <si>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</si>
  <si>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</si>
  <si>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</si>
  <si>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</si>
  <si>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</si>
  <si>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</si>
  <si>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</si>
  <si>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</si>
  <si>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</si>
  <si>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</si>
  <si>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</si>
  <si>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</si>
  <si>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</si>
  <si>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</si>
  <si>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</si>
  <si>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</si>
  <si>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</si>
  <si>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</si>
  <si>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</si>
  <si>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</si>
  <si>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</si>
  <si>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</si>
  <si>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</si>
  <si>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</si>
  <si>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</si>
  <si>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</si>
  <si>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</si>
  <si>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</si>
  <si>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</si>
  <si>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2021 01</t>
  </si>
  <si>
    <t>4</t>
  </si>
  <si>
    <t>-265434923</t>
  </si>
  <si>
    <t>PP</t>
  </si>
  <si>
    <t>Vápenocementová omítka ostění nebo nadpraží štuková</t>
  </si>
  <si>
    <t>VV</t>
  </si>
  <si>
    <t>(1,45*3*0,4)*11</t>
  </si>
  <si>
    <t>(0,8+1,45*2)*0,4*2</t>
  </si>
  <si>
    <t>(2,4+1,81*2)*0,3*16</t>
  </si>
  <si>
    <t>(2,1+1,97*2)*0,3*8</t>
  </si>
  <si>
    <t>(1,25+1,8*2)*0,4</t>
  </si>
  <si>
    <t>Součet</t>
  </si>
  <si>
    <t>632450123</t>
  </si>
  <si>
    <t>Vyrovnávací cementový potěr tl do 40 mm ze suchých směsí provedený v pásu</t>
  </si>
  <si>
    <t>-196124563</t>
  </si>
  <si>
    <t>Potěr cementový vyrovnávací ze suchých směsí v pásu o průměrné (střední) tl. přes 30 do 40 mm</t>
  </si>
  <si>
    <t>(1,45*0,4)*11</t>
  </si>
  <si>
    <t>(0,8)*0,4*2</t>
  </si>
  <si>
    <t>(2,4)*0,3*16</t>
  </si>
  <si>
    <t>(2,1)*0,3*8</t>
  </si>
  <si>
    <t>(1,25)*0,4</t>
  </si>
  <si>
    <t>9</t>
  </si>
  <si>
    <t>Ostatní konstrukce a práce-bourání</t>
  </si>
  <si>
    <t>3</t>
  </si>
  <si>
    <t>949101111</t>
  </si>
  <si>
    <t>Lešení pomocné pro objekty pozemních staveb s lešeňovou podlahou v do 1,9 m zatížení do 150 kg/m2</t>
  </si>
  <si>
    <t>857896091</t>
  </si>
  <si>
    <t>Lešení pomocné pracovní pro objekty pozemních staveb pro zatížení do 150 kg/m2, o výšce lešeňové podlahy do 1,9 m</t>
  </si>
  <si>
    <t>967031132</t>
  </si>
  <si>
    <t>Přisekání rovných ostění v cihelném zdivu na MV nebo MVC</t>
  </si>
  <si>
    <t>-996703310</t>
  </si>
  <si>
    <t>Přisekání (špicování) plošné nebo rovných ostění zdiva z cihel pálených rovných ostění, bez odstupu, po hrubém vybourání otvorů, na maltu vápennou nebo vápenocementovou</t>
  </si>
  <si>
    <t>(1,45+1,45)*2*0,35*11</t>
  </si>
  <si>
    <t>(0,8+1,45)*2*0,35*2</t>
  </si>
  <si>
    <t>(2,4+1,81)*2*0,35*16</t>
  </si>
  <si>
    <t>(2,1+1,97)*2*0,35*8</t>
  </si>
  <si>
    <t>(1,28+1,8)*2*0,35</t>
  </si>
  <si>
    <t>5</t>
  </si>
  <si>
    <t>968062375</t>
  </si>
  <si>
    <t>Vybourání dřevěných rámů oken zdvojených včetně křídel pl do 2 m2</t>
  </si>
  <si>
    <t>-64376522</t>
  </si>
  <si>
    <t>Vybourání dřevěných rámů oken s křídly, dveřních zárubní, vrat, stěn, ostění nebo obkladů rámů oken s křídly zdvojených, plochy do 2 m2</t>
  </si>
  <si>
    <t>1,45*1,45*11</t>
  </si>
  <si>
    <t>0,8*1,45*2</t>
  </si>
  <si>
    <t>2,4*1,81*16</t>
  </si>
  <si>
    <t>2,1*1,97*8</t>
  </si>
  <si>
    <t>1,28*1,8</t>
  </si>
  <si>
    <t>99</t>
  </si>
  <si>
    <t>Přesun hmot</t>
  </si>
  <si>
    <t>997013211</t>
  </si>
  <si>
    <t>Vnitrostaveništní doprava suti a vybouraných hmot pro budovy v do 6 m ručně</t>
  </si>
  <si>
    <t>t</t>
  </si>
  <si>
    <t>-1743793797</t>
  </si>
  <si>
    <t>Vnitrostaveništní doprava suti a vybouraných hmot vodorovně do 50 m svisle ručně pro budovy a haly výšky do 6 m</t>
  </si>
  <si>
    <t>7</t>
  </si>
  <si>
    <t>997013219</t>
  </si>
  <si>
    <t>Příplatek k vnitrostaveništní dopravě suti a vybouraných hmot za zvětšenou dopravu suti ZKD 10 m</t>
  </si>
  <si>
    <t>384902072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</si>
  <si>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</si>
  <si>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10,506*5 'Přepočtené koeficientem množství</t>
  </si>
  <si>
    <t>8</t>
  </si>
  <si>
    <t>997013501</t>
  </si>
  <si>
    <t>Odvoz suti a vybouraných hmot na skládku nebo meziskládku do 1 km se složením</t>
  </si>
  <si>
    <t>1850167646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</si>
  <si>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</si>
  <si>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</si>
  <si>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</si>
  <si>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-118212398</t>
  </si>
  <si>
    <t>Odvoz suti a vybouraných hmot na skládku nebo meziskládku se složením, na vzdálenost Příplatek k ceně za každý další i započatý 1 km přes 1 km</t>
  </si>
  <si>
    <t>10,506*19 'Přepočtené koeficientem množství</t>
  </si>
  <si>
    <t>997</t>
  </si>
  <si>
    <t>Přesun sutě</t>
  </si>
  <si>
    <t>10</t>
  </si>
  <si>
    <t>997013609</t>
  </si>
  <si>
    <t>Poplatek za uložení na skládce (skládkovné) stavebního odpadu ze směsí nebo oddělených frakcí betonu, cihel a keramických výrobků kód odpadu 17 01 07</t>
  </si>
  <si>
    <t>122649894</t>
  </si>
  <si>
    <t>Poplatek za uložení stavebního odpadu na skládce (skládkovné) ze směsí nebo oddělených frakcí betonu, cihel a keramických výrobků zatříděného do Katalogu odpadů pod kódem 17 01 07</t>
  </si>
  <si>
    <t>11</t>
  </si>
  <si>
    <t>997013804</t>
  </si>
  <si>
    <t>Poplatek za uložení na skládce (skládkovné) stavebního odpadu ze skla kód odpadu 17 02 02</t>
  </si>
  <si>
    <t>-269869790</t>
  </si>
  <si>
    <t>Poplatek za uložení stavebního odpadu na skládce (skládkovné) ze skla zatříděného do Katalogu odpadů pod kódem 17 02 02</t>
  </si>
  <si>
    <t>10,506-5,4-0,8</t>
  </si>
  <si>
    <t>12</t>
  </si>
  <si>
    <t>997013811</t>
  </si>
  <si>
    <t>Poplatek za uložení na skládce (skládkovné) stavebního odpadu dřevěného kód odpadu 17 02 01</t>
  </si>
  <si>
    <t>116906325</t>
  </si>
  <si>
    <t>Poplatek za uložení stavebního odpadu na skládce (skládkovné) dřevěného zatříděného do Katalogu odpadů pod kódem 17 02 01</t>
  </si>
  <si>
    <t>PSV</t>
  </si>
  <si>
    <t>Práce a dodávky PSV</t>
  </si>
  <si>
    <t>764</t>
  </si>
  <si>
    <t>Konstrukce klempířské</t>
  </si>
  <si>
    <t>13</t>
  </si>
  <si>
    <t>764216440</t>
  </si>
  <si>
    <t>Oplechování rovných parapetů celoplošně lepené z Pz plechu rš 100 mm</t>
  </si>
  <si>
    <t>m</t>
  </si>
  <si>
    <t>16</t>
  </si>
  <si>
    <t>1247302370</t>
  </si>
  <si>
    <t>Oplechování parapetů z pozinkovaného plechu rovných celoplošně lepené, bez rohů rš 100 mm</t>
  </si>
  <si>
    <t>1,2*11</t>
  </si>
  <si>
    <t>0,8*2</t>
  </si>
  <si>
    <t>2,4*16</t>
  </si>
  <si>
    <t>2,1*8</t>
  </si>
  <si>
    <t>1,25</t>
  </si>
  <si>
    <t>766</t>
  </si>
  <si>
    <t>Konstrukce truhlářské</t>
  </si>
  <si>
    <t>14</t>
  </si>
  <si>
    <t>766441811</t>
  </si>
  <si>
    <t>Demontáž parapetních desek dřevěných nebo plastových šířky do 30 cm délky do 1,0 m</t>
  </si>
  <si>
    <t>kus</t>
  </si>
  <si>
    <t>1835170178</t>
  </si>
  <si>
    <t>Demontáž parapetních desek dřevěných nebo plastových šířky do 300 mm délky do 1 m</t>
  </si>
  <si>
    <t>766441821</t>
  </si>
  <si>
    <t>Demontáž parapetních desek dřevěných nebo plastových šířky do 30 cm délky přes 1,0 m</t>
  </si>
  <si>
    <t>-238497421</t>
  </si>
  <si>
    <t>Demontáž parapetních desek dřevěných nebo plastových šířky do 300 mm délky přes 1 m</t>
  </si>
  <si>
    <t>36</t>
  </si>
  <si>
    <t>766622131</t>
  </si>
  <si>
    <t>Montáž plastových oken plochy přes 1 m2 otevíravých výšky do 1,5 m s rámem do zdiva</t>
  </si>
  <si>
    <t>-1419874376</t>
  </si>
  <si>
    <t>Montáž oken plastových včetně montáže rámu plochy přes 1 m2 otevíravých do zdiva, výšky do 1,5 m</t>
  </si>
  <si>
    <t>17</t>
  </si>
  <si>
    <t>M</t>
  </si>
  <si>
    <t>61130594R1</t>
  </si>
  <si>
    <t xml:space="preserve">okno dvoukřídlové otvíravé a sklápěcí  dle spec. 1</t>
  </si>
  <si>
    <t>32</t>
  </si>
  <si>
    <t>-1697004023</t>
  </si>
  <si>
    <t>18</t>
  </si>
  <si>
    <t>61130594R2</t>
  </si>
  <si>
    <t xml:space="preserve">okno  otvíravé a sklápěcí  dle spec. 2</t>
  </si>
  <si>
    <t>141786937</t>
  </si>
  <si>
    <t>19</t>
  </si>
  <si>
    <t>766622132</t>
  </si>
  <si>
    <t>Montáž plastových oken plochy přes 1 m2 otevíravých výšky do 2,5 m s rámem do zdiva</t>
  </si>
  <si>
    <t>2052835096</t>
  </si>
  <si>
    <t>Montáž oken plastových včetně montáže rámu plochy přes 1 m2 otevíravých do zdiva, výšky přes 1,5 do 2,5 m</t>
  </si>
  <si>
    <t>1,25*1,8*1</t>
  </si>
  <si>
    <t>20</t>
  </si>
  <si>
    <t>6113059R8</t>
  </si>
  <si>
    <t>okno dle specifikace 8</t>
  </si>
  <si>
    <t>103206166</t>
  </si>
  <si>
    <t>6113059R9</t>
  </si>
  <si>
    <t>okno dle specifikace 9</t>
  </si>
  <si>
    <t>478684730</t>
  </si>
  <si>
    <t>22</t>
  </si>
  <si>
    <t>6113059R13</t>
  </si>
  <si>
    <t>okno dle specifikace 13</t>
  </si>
  <si>
    <t>761437522</t>
  </si>
  <si>
    <t>23</t>
  </si>
  <si>
    <t>766694121</t>
  </si>
  <si>
    <t>Montáž parapetních desek dřevěných nebo plastových šířky přes 30 cm délky do 1,0 m</t>
  </si>
  <si>
    <t>-1261322199</t>
  </si>
  <si>
    <t>Montáž ostatních truhlářských konstrukcí parapetních desek dřevěných nebo plastových šířky přes 300 mm, délky do 1000 mm</t>
  </si>
  <si>
    <t>24</t>
  </si>
  <si>
    <t>60794106</t>
  </si>
  <si>
    <t>parapet dřevotřískový vnitřní povrch laminátový š 450mm</t>
  </si>
  <si>
    <t>583328766</t>
  </si>
  <si>
    <t>2*0,8</t>
  </si>
  <si>
    <t>25</t>
  </si>
  <si>
    <t>766694122</t>
  </si>
  <si>
    <t>Montáž parapetních dřevěných nebo plastových šířky přes 30 cm délky do 1,6 m</t>
  </si>
  <si>
    <t>1762597764</t>
  </si>
  <si>
    <t>Montáž ostatních truhlářských konstrukcí parapetních desek dřevěných nebo plastových šířky přes 300 mm, délky přes 1000 do 1600 mm</t>
  </si>
  <si>
    <t>11+1</t>
  </si>
  <si>
    <t>26</t>
  </si>
  <si>
    <t>1386921192</t>
  </si>
  <si>
    <t>11*1,5+1,25</t>
  </si>
  <si>
    <t>27</t>
  </si>
  <si>
    <t>766694123</t>
  </si>
  <si>
    <t>Montáž parapetních dřevěných nebo plastových šířky přes 30 cm délky do 2,6 m</t>
  </si>
  <si>
    <t>235003486</t>
  </si>
  <si>
    <t>Montáž ostatních truhlářských konstrukcí parapetních desek dřevěných nebo plastových šířky přes 300 mm, délky přes 1600 do 2600 mm</t>
  </si>
  <si>
    <t>16+8</t>
  </si>
  <si>
    <t>28</t>
  </si>
  <si>
    <t>705187131</t>
  </si>
  <si>
    <t>2,4*16+2,1*8</t>
  </si>
  <si>
    <t>29</t>
  </si>
  <si>
    <t>60794121</t>
  </si>
  <si>
    <t>koncovka PVC k parapetním dřevotřískovým deskám 600mm</t>
  </si>
  <si>
    <t>552391750</t>
  </si>
  <si>
    <t>38*2</t>
  </si>
  <si>
    <t>30</t>
  </si>
  <si>
    <t>998766102</t>
  </si>
  <si>
    <t>Přesun hmot tonážní pro konstrukce truhlářské v objektech v do 12 m</t>
  </si>
  <si>
    <t>-312072592</t>
  </si>
  <si>
    <t>Přesun hmot pro konstrukce truhlářské stanovený z hmotnosti přesunovaného materiálu vodorovná dopravní vzdálenost do 50 m v objektech výšky přes 6 do 12 m</t>
  </si>
  <si>
    <t>784</t>
  </si>
  <si>
    <t>Dokončovací práce - malby a tapety</t>
  </si>
  <si>
    <t>31</t>
  </si>
  <si>
    <t>784181001</t>
  </si>
  <si>
    <t>Jednonásobné pačokování v místnostech výšky do 3,80 m</t>
  </si>
  <si>
    <t>996460621</t>
  </si>
  <si>
    <t>Pačokování jednonásobné v místnostech výšky do 3,80 m</t>
  </si>
  <si>
    <t>67,432</t>
  </si>
  <si>
    <t>784181101</t>
  </si>
  <si>
    <t>Základní akrylátová jednonásobná bezbarvá penetrace podkladu v místnostech výšky do 3,80 m</t>
  </si>
  <si>
    <t>-1376007747</t>
  </si>
  <si>
    <t>Penetrace podkladu jednonásobná základní akrylátová bezbarvá v místnostech výšky do 3,80 m</t>
  </si>
  <si>
    <t>33</t>
  </si>
  <si>
    <t>784221101</t>
  </si>
  <si>
    <t>Dvojnásobné bílé malby ze směsí za sucha dobře otěruvzdorných v místnostech do 3,80 m</t>
  </si>
  <si>
    <t>-1074170826</t>
  </si>
  <si>
    <t>Malby z malířských směsí otěruvzdorných za sucha dvojnásobné, bílé za sucha otěruvzdorné dobře v místnostech výšky do 3,80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</si>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</sst>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20210527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oken ZŠ Žižkova Šluknov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Šluknov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27. 5. 2021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Šluknov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="7" customFormat="1" ht="24.75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'20210527 - Výměna oken ZŠ...'!J28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'20210527 - Výměna oken ZŠ...'!P82</f>
        <v>0</v>
      </c>
      <c r="AV55" s="119">
        <f>'20210527 - Výměna oken ZŠ...'!J31</f>
        <v>0</v>
      </c>
      <c r="AW55" s="119">
        <f>'20210527 - Výměna oken ZŠ...'!J32</f>
        <v>0</v>
      </c>
      <c r="AX55" s="119">
        <f>'20210527 - Výměna oken ZŠ...'!J33</f>
        <v>0</v>
      </c>
      <c r="AY55" s="119">
        <f>'20210527 - Výměna oken ZŠ...'!J34</f>
        <v>0</v>
      </c>
      <c r="AZ55" s="119">
        <f>'20210527 - Výměna oken ZŠ...'!F31</f>
        <v>0</v>
      </c>
      <c r="BA55" s="119">
        <f>'20210527 - Výměna oken ZŠ...'!F32</f>
        <v>0</v>
      </c>
      <c r="BB55" s="119">
        <f>'20210527 - Výměna oken ZŠ...'!F33</f>
        <v>0</v>
      </c>
      <c r="BC55" s="119">
        <f>'20210527 - Výměna oken ZŠ...'!F34</f>
        <v>0</v>
      </c>
      <c r="BD55" s="121">
        <f>'20210527 - Výměna oken ZŠ...'!F35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3syWb41qSuQoE3MbDMDr1NYDfL2d0RaiZbXGE8BYBcIhIk/9HrbAgX91JPyI+T64ut2j7kO5wgfUXDSN5OPLug==" hashValue="RNk/xJQhoaNcCnaOcbgOgRMBUKCqz9/LomGGuD8N5Eu4Dx8ZXyUjzAaUwJQF71SfShMbdoi2jgmDMpJBL2e0rg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0527 - Výměna oken Z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="1" customFormat="1" ht="24.96" customHeight="1">
      <c r="B4" s="20"/>
      <c r="D4" s="125" t="s">
        <v>80</v>
      </c>
      <c r="L4" s="20"/>
      <c r="M4" s="126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27. 5. 2021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71.25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ROUND(J82, 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ROUND((SUM(BE82:BE207)),  2)</f>
        <v>0</v>
      </c>
      <c r="G31" s="38"/>
      <c r="H31" s="38"/>
      <c r="I31" s="142">
        <v>0.20999999999999999</v>
      </c>
      <c r="J31" s="141">
        <f>ROUND(((SUM(BE82:BE207))*I31),  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7" t="s">
        <v>44</v>
      </c>
      <c r="F32" s="141">
        <f>ROUND((SUM(BF82:BF207)),  2)</f>
        <v>0</v>
      </c>
      <c r="G32" s="38"/>
      <c r="H32" s="38"/>
      <c r="I32" s="142">
        <v>0.14999999999999999</v>
      </c>
      <c r="J32" s="141">
        <f>ROUND(((SUM(BF82:BF207))*I32),  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7" t="s">
        <v>45</v>
      </c>
      <c r="F33" s="141">
        <f>ROUND((SUM(BG82:BG207)),  2)</f>
        <v>0</v>
      </c>
      <c r="G33" s="38"/>
      <c r="H33" s="38"/>
      <c r="I33" s="142">
        <v>0.20999999999999999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7" t="s">
        <v>46</v>
      </c>
      <c r="F34" s="141">
        <f>ROUND((SUM(BH82:BH207)),  2)</f>
        <v>0</v>
      </c>
      <c r="G34" s="38"/>
      <c r="H34" s="38"/>
      <c r="I34" s="142">
        <v>0.14999999999999999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7" t="s">
        <v>47</v>
      </c>
      <c r="F35" s="141">
        <f>ROUND((SUM(BI82:BI207)),  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69" t="str">
        <f>E7</f>
        <v>Výměna oken ZŠ Žižkova Šluknov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Šluknov</v>
      </c>
      <c r="G48" s="40"/>
      <c r="H48" s="40"/>
      <c r="I48" s="32" t="s">
        <v>23</v>
      </c>
      <c r="J48" s="72" t="str">
        <f>IF(J10="","",J10)</f>
        <v>27. 5. 2021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Město Šluknov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J. Nešněra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J82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="9" customFormat="1" ht="24.96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J83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J84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4"/>
      <c r="C58" s="165"/>
      <c r="D58" s="166" t="s">
        <v>87</v>
      </c>
      <c r="E58" s="167"/>
      <c r="F58" s="167"/>
      <c r="G58" s="167"/>
      <c r="H58" s="167"/>
      <c r="I58" s="167"/>
      <c r="J58" s="168">
        <f>J101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4"/>
      <c r="C59" s="165"/>
      <c r="D59" s="166" t="s">
        <v>88</v>
      </c>
      <c r="E59" s="167"/>
      <c r="F59" s="167"/>
      <c r="G59" s="167"/>
      <c r="H59" s="167"/>
      <c r="I59" s="167"/>
      <c r="J59" s="168">
        <f>J120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4"/>
      <c r="C60" s="165"/>
      <c r="D60" s="166" t="s">
        <v>89</v>
      </c>
      <c r="E60" s="167"/>
      <c r="F60" s="167"/>
      <c r="G60" s="167"/>
      <c r="H60" s="167"/>
      <c r="I60" s="167"/>
      <c r="J60" s="168">
        <f>J131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9" customFormat="1" ht="24.96" customHeight="1">
      <c r="A61" s="9"/>
      <c r="B61" s="158"/>
      <c r="C61" s="159"/>
      <c r="D61" s="160" t="s">
        <v>90</v>
      </c>
      <c r="E61" s="161"/>
      <c r="F61" s="161"/>
      <c r="G61" s="161"/>
      <c r="H61" s="161"/>
      <c r="I61" s="161"/>
      <c r="J61" s="162">
        <f>J139</f>
        <v>0</v>
      </c>
      <c r="K61" s="159"/>
      <c r="L61" s="16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64"/>
      <c r="C62" s="165"/>
      <c r="D62" s="166" t="s">
        <v>91</v>
      </c>
      <c r="E62" s="167"/>
      <c r="F62" s="167"/>
      <c r="G62" s="167"/>
      <c r="H62" s="167"/>
      <c r="I62" s="167"/>
      <c r="J62" s="168">
        <f>J140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4"/>
      <c r="C63" s="165"/>
      <c r="D63" s="166" t="s">
        <v>92</v>
      </c>
      <c r="E63" s="167"/>
      <c r="F63" s="167"/>
      <c r="G63" s="167"/>
      <c r="H63" s="167"/>
      <c r="I63" s="167"/>
      <c r="J63" s="168">
        <f>J149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4"/>
      <c r="C64" s="165"/>
      <c r="D64" s="166" t="s">
        <v>93</v>
      </c>
      <c r="E64" s="167"/>
      <c r="F64" s="167"/>
      <c r="G64" s="167"/>
      <c r="H64" s="167"/>
      <c r="I64" s="167"/>
      <c r="J64" s="168">
        <f>J200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94</v>
      </c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69" t="str">
        <f>E7</f>
        <v>Výměna oken ZŠ Žižkova Šluknov</v>
      </c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21</v>
      </c>
      <c r="D76" s="40"/>
      <c r="E76" s="40"/>
      <c r="F76" s="27" t="str">
        <f>F10</f>
        <v>Šluknov</v>
      </c>
      <c r="G76" s="40"/>
      <c r="H76" s="40"/>
      <c r="I76" s="32" t="s">
        <v>23</v>
      </c>
      <c r="J76" s="72" t="str">
        <f>IF(J10="","",J10)</f>
        <v>27. 5. 2021</v>
      </c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2" t="s">
        <v>25</v>
      </c>
      <c r="D78" s="40"/>
      <c r="E78" s="40"/>
      <c r="F78" s="27" t="str">
        <f>E13</f>
        <v>Město Šluknov</v>
      </c>
      <c r="G78" s="40"/>
      <c r="H78" s="40"/>
      <c r="I78" s="32" t="s">
        <v>31</v>
      </c>
      <c r="J78" s="36" t="str">
        <f>E19</f>
        <v xml:space="preserve"> </v>
      </c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2" t="s">
        <v>29</v>
      </c>
      <c r="D79" s="40"/>
      <c r="E79" s="40"/>
      <c r="F79" s="27" t="str">
        <f>IF(E16="","",E16)</f>
        <v>Vyplň údaj</v>
      </c>
      <c r="G79" s="40"/>
      <c r="H79" s="40"/>
      <c r="I79" s="32" t="s">
        <v>34</v>
      </c>
      <c r="J79" s="36" t="str">
        <f>E22</f>
        <v>J. Nešněra</v>
      </c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0.32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11" customFormat="1" ht="29.28" customHeight="1">
      <c r="A81" s="170"/>
      <c r="B81" s="171"/>
      <c r="C81" s="172" t="s">
        <v>95</v>
      </c>
      <c r="D81" s="173" t="s">
        <v>57</v>
      </c>
      <c r="E81" s="173" t="s">
        <v>53</v>
      </c>
      <c r="F81" s="173" t="s">
        <v>54</v>
      </c>
      <c r="G81" s="173" t="s">
        <v>96</v>
      </c>
      <c r="H81" s="173" t="s">
        <v>97</v>
      </c>
      <c r="I81" s="173" t="s">
        <v>98</v>
      </c>
      <c r="J81" s="173" t="s">
        <v>83</v>
      </c>
      <c r="K81" s="174" t="s">
        <v>99</v>
      </c>
      <c r="L81" s="175"/>
      <c r="M81" s="92" t="s">
        <v>19</v>
      </c>
      <c r="N81" s="93" t="s">
        <v>42</v>
      </c>
      <c r="O81" s="93" t="s">
        <v>100</v>
      </c>
      <c r="P81" s="93" t="s">
        <v>101</v>
      </c>
      <c r="Q81" s="93" t="s">
        <v>102</v>
      </c>
      <c r="R81" s="93" t="s">
        <v>103</v>
      </c>
      <c r="S81" s="93" t="s">
        <v>104</v>
      </c>
      <c r="T81" s="94" t="s">
        <v>105</v>
      </c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="2" customFormat="1" ht="22.8" customHeight="1">
      <c r="A82" s="38"/>
      <c r="B82" s="39"/>
      <c r="C82" s="99" t="s">
        <v>106</v>
      </c>
      <c r="D82" s="40"/>
      <c r="E82" s="40"/>
      <c r="F82" s="40"/>
      <c r="G82" s="40"/>
      <c r="H82" s="40"/>
      <c r="I82" s="40"/>
      <c r="J82" s="176">
        <f>BK82</f>
        <v>0</v>
      </c>
      <c r="K82" s="40"/>
      <c r="L82" s="44"/>
      <c r="M82" s="95"/>
      <c r="N82" s="177"/>
      <c r="O82" s="96"/>
      <c r="P82" s="178">
        <f>P83+P139</f>
        <v>0</v>
      </c>
      <c r="Q82" s="96"/>
      <c r="R82" s="178">
        <f>R83+R139</f>
        <v>6.6309559200000008</v>
      </c>
      <c r="S82" s="96"/>
      <c r="T82" s="179">
        <f>T83+T139</f>
        <v>10.506276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84</v>
      </c>
      <c r="BK82" s="180">
        <f>BK83+BK139</f>
        <v>0</v>
      </c>
    </row>
    <row r="83" s="12" customFormat="1" ht="25.92" customHeight="1">
      <c r="A83" s="12"/>
      <c r="B83" s="181"/>
      <c r="C83" s="182"/>
      <c r="D83" s="183" t="s">
        <v>71</v>
      </c>
      <c r="E83" s="184" t="s">
        <v>107</v>
      </c>
      <c r="F83" s="184" t="s">
        <v>108</v>
      </c>
      <c r="G83" s="182"/>
      <c r="H83" s="182"/>
      <c r="I83" s="185"/>
      <c r="J83" s="186">
        <f>BK83</f>
        <v>0</v>
      </c>
      <c r="K83" s="182"/>
      <c r="L83" s="187"/>
      <c r="M83" s="188"/>
      <c r="N83" s="189"/>
      <c r="O83" s="189"/>
      <c r="P83" s="190">
        <f>P84+P101+P120+P131</f>
        <v>0</v>
      </c>
      <c r="Q83" s="189"/>
      <c r="R83" s="190">
        <f>R84+R101+R120+R131</f>
        <v>4.2974865600000003</v>
      </c>
      <c r="S83" s="189"/>
      <c r="T83" s="191">
        <f>T84+T101+T120+T131</f>
        <v>10.320276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2" t="s">
        <v>77</v>
      </c>
      <c r="AT83" s="193" t="s">
        <v>71</v>
      </c>
      <c r="AU83" s="193" t="s">
        <v>72</v>
      </c>
      <c r="AY83" s="192" t="s">
        <v>109</v>
      </c>
      <c r="BK83" s="194">
        <f>BK84+BK101+BK120+BK131</f>
        <v>0</v>
      </c>
    </row>
    <row r="84" s="12" customFormat="1" ht="22.8" customHeight="1">
      <c r="A84" s="12"/>
      <c r="B84" s="181"/>
      <c r="C84" s="182"/>
      <c r="D84" s="183" t="s">
        <v>71</v>
      </c>
      <c r="E84" s="195" t="s">
        <v>110</v>
      </c>
      <c r="F84" s="195" t="s">
        <v>111</v>
      </c>
      <c r="G84" s="182"/>
      <c r="H84" s="182"/>
      <c r="I84" s="185"/>
      <c r="J84" s="196">
        <f>BK84</f>
        <v>0</v>
      </c>
      <c r="K84" s="182"/>
      <c r="L84" s="187"/>
      <c r="M84" s="188"/>
      <c r="N84" s="189"/>
      <c r="O84" s="189"/>
      <c r="P84" s="190">
        <f>SUM(P85:P100)</f>
        <v>0</v>
      </c>
      <c r="Q84" s="189"/>
      <c r="R84" s="190">
        <f>SUM(R85:R100)</f>
        <v>4.2870865600000005</v>
      </c>
      <c r="S84" s="189"/>
      <c r="T84" s="191">
        <f>SUM(T85:T100)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2" t="s">
        <v>77</v>
      </c>
      <c r="AT84" s="193" t="s">
        <v>71</v>
      </c>
      <c r="AU84" s="193" t="s">
        <v>77</v>
      </c>
      <c r="AY84" s="192" t="s">
        <v>109</v>
      </c>
      <c r="BK84" s="194">
        <f>SUM(BK85:BK100)</f>
        <v>0</v>
      </c>
    </row>
    <row r="85" s="2" customFormat="1" ht="24.15" customHeight="1">
      <c r="A85" s="38"/>
      <c r="B85" s="39"/>
      <c r="C85" s="197" t="s">
        <v>77</v>
      </c>
      <c r="D85" s="197" t="s">
        <v>112</v>
      </c>
      <c r="E85" s="198" t="s">
        <v>113</v>
      </c>
      <c r="F85" s="199" t="s">
        <v>114</v>
      </c>
      <c r="G85" s="200" t="s">
        <v>115</v>
      </c>
      <c r="H85" s="201">
        <v>67.432000000000002</v>
      </c>
      <c r="I85" s="202"/>
      <c r="J85" s="203">
        <f>ROUND(I85*H85,2)</f>
        <v>0</v>
      </c>
      <c r="K85" s="199" t="s">
        <v>116</v>
      </c>
      <c r="L85" s="44"/>
      <c r="M85" s="204" t="s">
        <v>19</v>
      </c>
      <c r="N85" s="205" t="s">
        <v>43</v>
      </c>
      <c r="O85" s="84"/>
      <c r="P85" s="206">
        <f>O85*H85</f>
        <v>0</v>
      </c>
      <c r="Q85" s="206">
        <v>0.033579999999999999</v>
      </c>
      <c r="R85" s="206">
        <f>Q85*H85</f>
        <v>2.26436656</v>
      </c>
      <c r="S85" s="206">
        <v>0</v>
      </c>
      <c r="T85" s="20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8" t="s">
        <v>117</v>
      </c>
      <c r="AT85" s="208" t="s">
        <v>112</v>
      </c>
      <c r="AU85" s="208" t="s">
        <v>79</v>
      </c>
      <c r="AY85" s="17" t="s">
        <v>109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7" t="s">
        <v>77</v>
      </c>
      <c r="BK85" s="209">
        <f>ROUND(I85*H85,2)</f>
        <v>0</v>
      </c>
      <c r="BL85" s="17" t="s">
        <v>117</v>
      </c>
      <c r="BM85" s="208" t="s">
        <v>118</v>
      </c>
    </row>
    <row r="86" s="2" customFormat="1">
      <c r="A86" s="38"/>
      <c r="B86" s="39"/>
      <c r="C86" s="40"/>
      <c r="D86" s="210" t="s">
        <v>119</v>
      </c>
      <c r="E86" s="40"/>
      <c r="F86" s="211" t="s">
        <v>120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119</v>
      </c>
      <c r="AU86" s="17" t="s">
        <v>79</v>
      </c>
    </row>
    <row r="87" s="13" customFormat="1">
      <c r="A87" s="13"/>
      <c r="B87" s="215"/>
      <c r="C87" s="216"/>
      <c r="D87" s="210" t="s">
        <v>121</v>
      </c>
      <c r="E87" s="217" t="s">
        <v>19</v>
      </c>
      <c r="F87" s="218" t="s">
        <v>122</v>
      </c>
      <c r="G87" s="216"/>
      <c r="H87" s="219">
        <v>19.140000000000001</v>
      </c>
      <c r="I87" s="220"/>
      <c r="J87" s="216"/>
      <c r="K87" s="216"/>
      <c r="L87" s="221"/>
      <c r="M87" s="222"/>
      <c r="N87" s="223"/>
      <c r="O87" s="223"/>
      <c r="P87" s="223"/>
      <c r="Q87" s="223"/>
      <c r="R87" s="223"/>
      <c r="S87" s="223"/>
      <c r="T87" s="2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5" t="s">
        <v>121</v>
      </c>
      <c r="AU87" s="225" t="s">
        <v>79</v>
      </c>
      <c r="AV87" s="13" t="s">
        <v>79</v>
      </c>
      <c r="AW87" s="13" t="s">
        <v>33</v>
      </c>
      <c r="AX87" s="13" t="s">
        <v>72</v>
      </c>
      <c r="AY87" s="225" t="s">
        <v>109</v>
      </c>
    </row>
    <row r="88" s="13" customFormat="1">
      <c r="A88" s="13"/>
      <c r="B88" s="215"/>
      <c r="C88" s="216"/>
      <c r="D88" s="210" t="s">
        <v>121</v>
      </c>
      <c r="E88" s="217" t="s">
        <v>19</v>
      </c>
      <c r="F88" s="218" t="s">
        <v>123</v>
      </c>
      <c r="G88" s="216"/>
      <c r="H88" s="219">
        <v>2.96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5" t="s">
        <v>121</v>
      </c>
      <c r="AU88" s="225" t="s">
        <v>79</v>
      </c>
      <c r="AV88" s="13" t="s">
        <v>79</v>
      </c>
      <c r="AW88" s="13" t="s">
        <v>33</v>
      </c>
      <c r="AX88" s="13" t="s">
        <v>72</v>
      </c>
      <c r="AY88" s="225" t="s">
        <v>109</v>
      </c>
    </row>
    <row r="89" s="13" customFormat="1">
      <c r="A89" s="13"/>
      <c r="B89" s="215"/>
      <c r="C89" s="216"/>
      <c r="D89" s="210" t="s">
        <v>121</v>
      </c>
      <c r="E89" s="217" t="s">
        <v>19</v>
      </c>
      <c r="F89" s="218" t="s">
        <v>124</v>
      </c>
      <c r="G89" s="216"/>
      <c r="H89" s="219">
        <v>28.896000000000001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5" t="s">
        <v>121</v>
      </c>
      <c r="AU89" s="225" t="s">
        <v>79</v>
      </c>
      <c r="AV89" s="13" t="s">
        <v>79</v>
      </c>
      <c r="AW89" s="13" t="s">
        <v>33</v>
      </c>
      <c r="AX89" s="13" t="s">
        <v>72</v>
      </c>
      <c r="AY89" s="225" t="s">
        <v>109</v>
      </c>
    </row>
    <row r="90" s="13" customFormat="1">
      <c r="A90" s="13"/>
      <c r="B90" s="215"/>
      <c r="C90" s="216"/>
      <c r="D90" s="210" t="s">
        <v>121</v>
      </c>
      <c r="E90" s="217" t="s">
        <v>19</v>
      </c>
      <c r="F90" s="218" t="s">
        <v>125</v>
      </c>
      <c r="G90" s="216"/>
      <c r="H90" s="219">
        <v>14.496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5" t="s">
        <v>121</v>
      </c>
      <c r="AU90" s="225" t="s">
        <v>79</v>
      </c>
      <c r="AV90" s="13" t="s">
        <v>79</v>
      </c>
      <c r="AW90" s="13" t="s">
        <v>33</v>
      </c>
      <c r="AX90" s="13" t="s">
        <v>72</v>
      </c>
      <c r="AY90" s="225" t="s">
        <v>109</v>
      </c>
    </row>
    <row r="91" s="13" customFormat="1">
      <c r="A91" s="13"/>
      <c r="B91" s="215"/>
      <c r="C91" s="216"/>
      <c r="D91" s="210" t="s">
        <v>121</v>
      </c>
      <c r="E91" s="217" t="s">
        <v>19</v>
      </c>
      <c r="F91" s="218" t="s">
        <v>126</v>
      </c>
      <c r="G91" s="216"/>
      <c r="H91" s="219">
        <v>1.94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5" t="s">
        <v>121</v>
      </c>
      <c r="AU91" s="225" t="s">
        <v>79</v>
      </c>
      <c r="AV91" s="13" t="s">
        <v>79</v>
      </c>
      <c r="AW91" s="13" t="s">
        <v>33</v>
      </c>
      <c r="AX91" s="13" t="s">
        <v>72</v>
      </c>
      <c r="AY91" s="225" t="s">
        <v>109</v>
      </c>
    </row>
    <row r="92" s="14" customFormat="1">
      <c r="A92" s="14"/>
      <c r="B92" s="226"/>
      <c r="C92" s="227"/>
      <c r="D92" s="210" t="s">
        <v>121</v>
      </c>
      <c r="E92" s="228" t="s">
        <v>19</v>
      </c>
      <c r="F92" s="229" t="s">
        <v>127</v>
      </c>
      <c r="G92" s="227"/>
      <c r="H92" s="230">
        <v>67.432000000000002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6" t="s">
        <v>121</v>
      </c>
      <c r="AU92" s="236" t="s">
        <v>79</v>
      </c>
      <c r="AV92" s="14" t="s">
        <v>117</v>
      </c>
      <c r="AW92" s="14" t="s">
        <v>33</v>
      </c>
      <c r="AX92" s="14" t="s">
        <v>77</v>
      </c>
      <c r="AY92" s="236" t="s">
        <v>109</v>
      </c>
    </row>
    <row r="93" s="2" customFormat="1" ht="24.15" customHeight="1">
      <c r="A93" s="38"/>
      <c r="B93" s="39"/>
      <c r="C93" s="197" t="s">
        <v>79</v>
      </c>
      <c r="D93" s="197" t="s">
        <v>112</v>
      </c>
      <c r="E93" s="198" t="s">
        <v>128</v>
      </c>
      <c r="F93" s="199" t="s">
        <v>129</v>
      </c>
      <c r="G93" s="200" t="s">
        <v>115</v>
      </c>
      <c r="H93" s="201">
        <v>24.079999999999998</v>
      </c>
      <c r="I93" s="202"/>
      <c r="J93" s="203">
        <f>ROUND(I93*H93,2)</f>
        <v>0</v>
      </c>
      <c r="K93" s="199" t="s">
        <v>116</v>
      </c>
      <c r="L93" s="44"/>
      <c r="M93" s="204" t="s">
        <v>19</v>
      </c>
      <c r="N93" s="205" t="s">
        <v>43</v>
      </c>
      <c r="O93" s="84"/>
      <c r="P93" s="206">
        <f>O93*H93</f>
        <v>0</v>
      </c>
      <c r="Q93" s="206">
        <v>0.084000000000000005</v>
      </c>
      <c r="R93" s="206">
        <f>Q93*H93</f>
        <v>2.0227200000000001</v>
      </c>
      <c r="S93" s="206">
        <v>0</v>
      </c>
      <c r="T93" s="20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8" t="s">
        <v>117</v>
      </c>
      <c r="AT93" s="208" t="s">
        <v>112</v>
      </c>
      <c r="AU93" s="208" t="s">
        <v>79</v>
      </c>
      <c r="AY93" s="17" t="s">
        <v>109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7" t="s">
        <v>77</v>
      </c>
      <c r="BK93" s="209">
        <f>ROUND(I93*H93,2)</f>
        <v>0</v>
      </c>
      <c r="BL93" s="17" t="s">
        <v>117</v>
      </c>
      <c r="BM93" s="208" t="s">
        <v>130</v>
      </c>
    </row>
    <row r="94" s="2" customFormat="1">
      <c r="A94" s="38"/>
      <c r="B94" s="39"/>
      <c r="C94" s="40"/>
      <c r="D94" s="210" t="s">
        <v>119</v>
      </c>
      <c r="E94" s="40"/>
      <c r="F94" s="211" t="s">
        <v>131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119</v>
      </c>
      <c r="AU94" s="17" t="s">
        <v>79</v>
      </c>
    </row>
    <row r="95" s="13" customFormat="1">
      <c r="A95" s="13"/>
      <c r="B95" s="215"/>
      <c r="C95" s="216"/>
      <c r="D95" s="210" t="s">
        <v>121</v>
      </c>
      <c r="E95" s="217" t="s">
        <v>19</v>
      </c>
      <c r="F95" s="218" t="s">
        <v>132</v>
      </c>
      <c r="G95" s="216"/>
      <c r="H95" s="219">
        <v>6.3799999999999999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5" t="s">
        <v>121</v>
      </c>
      <c r="AU95" s="225" t="s">
        <v>79</v>
      </c>
      <c r="AV95" s="13" t="s">
        <v>79</v>
      </c>
      <c r="AW95" s="13" t="s">
        <v>33</v>
      </c>
      <c r="AX95" s="13" t="s">
        <v>72</v>
      </c>
      <c r="AY95" s="225" t="s">
        <v>109</v>
      </c>
    </row>
    <row r="96" s="13" customFormat="1">
      <c r="A96" s="13"/>
      <c r="B96" s="215"/>
      <c r="C96" s="216"/>
      <c r="D96" s="210" t="s">
        <v>121</v>
      </c>
      <c r="E96" s="217" t="s">
        <v>19</v>
      </c>
      <c r="F96" s="218" t="s">
        <v>133</v>
      </c>
      <c r="G96" s="216"/>
      <c r="H96" s="219">
        <v>0.64000000000000001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5" t="s">
        <v>121</v>
      </c>
      <c r="AU96" s="225" t="s">
        <v>79</v>
      </c>
      <c r="AV96" s="13" t="s">
        <v>79</v>
      </c>
      <c r="AW96" s="13" t="s">
        <v>33</v>
      </c>
      <c r="AX96" s="13" t="s">
        <v>72</v>
      </c>
      <c r="AY96" s="225" t="s">
        <v>109</v>
      </c>
    </row>
    <row r="97" s="13" customFormat="1">
      <c r="A97" s="13"/>
      <c r="B97" s="215"/>
      <c r="C97" s="216"/>
      <c r="D97" s="210" t="s">
        <v>121</v>
      </c>
      <c r="E97" s="217" t="s">
        <v>19</v>
      </c>
      <c r="F97" s="218" t="s">
        <v>134</v>
      </c>
      <c r="G97" s="216"/>
      <c r="H97" s="219">
        <v>11.52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5" t="s">
        <v>121</v>
      </c>
      <c r="AU97" s="225" t="s">
        <v>79</v>
      </c>
      <c r="AV97" s="13" t="s">
        <v>79</v>
      </c>
      <c r="AW97" s="13" t="s">
        <v>33</v>
      </c>
      <c r="AX97" s="13" t="s">
        <v>72</v>
      </c>
      <c r="AY97" s="225" t="s">
        <v>109</v>
      </c>
    </row>
    <row r="98" s="13" customFormat="1">
      <c r="A98" s="13"/>
      <c r="B98" s="215"/>
      <c r="C98" s="216"/>
      <c r="D98" s="210" t="s">
        <v>121</v>
      </c>
      <c r="E98" s="217" t="s">
        <v>19</v>
      </c>
      <c r="F98" s="218" t="s">
        <v>135</v>
      </c>
      <c r="G98" s="216"/>
      <c r="H98" s="219">
        <v>5.04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5" t="s">
        <v>121</v>
      </c>
      <c r="AU98" s="225" t="s">
        <v>79</v>
      </c>
      <c r="AV98" s="13" t="s">
        <v>79</v>
      </c>
      <c r="AW98" s="13" t="s">
        <v>33</v>
      </c>
      <c r="AX98" s="13" t="s">
        <v>72</v>
      </c>
      <c r="AY98" s="225" t="s">
        <v>109</v>
      </c>
    </row>
    <row r="99" s="13" customFormat="1">
      <c r="A99" s="13"/>
      <c r="B99" s="215"/>
      <c r="C99" s="216"/>
      <c r="D99" s="210" t="s">
        <v>121</v>
      </c>
      <c r="E99" s="217" t="s">
        <v>19</v>
      </c>
      <c r="F99" s="218" t="s">
        <v>136</v>
      </c>
      <c r="G99" s="216"/>
      <c r="H99" s="219">
        <v>0.5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5" t="s">
        <v>121</v>
      </c>
      <c r="AU99" s="225" t="s">
        <v>79</v>
      </c>
      <c r="AV99" s="13" t="s">
        <v>79</v>
      </c>
      <c r="AW99" s="13" t="s">
        <v>33</v>
      </c>
      <c r="AX99" s="13" t="s">
        <v>72</v>
      </c>
      <c r="AY99" s="225" t="s">
        <v>109</v>
      </c>
    </row>
    <row r="100" s="14" customFormat="1">
      <c r="A100" s="14"/>
      <c r="B100" s="226"/>
      <c r="C100" s="227"/>
      <c r="D100" s="210" t="s">
        <v>121</v>
      </c>
      <c r="E100" s="228" t="s">
        <v>19</v>
      </c>
      <c r="F100" s="229" t="s">
        <v>127</v>
      </c>
      <c r="G100" s="227"/>
      <c r="H100" s="230">
        <v>24.079999999999998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6" t="s">
        <v>121</v>
      </c>
      <c r="AU100" s="236" t="s">
        <v>79</v>
      </c>
      <c r="AV100" s="14" t="s">
        <v>117</v>
      </c>
      <c r="AW100" s="14" t="s">
        <v>33</v>
      </c>
      <c r="AX100" s="14" t="s">
        <v>77</v>
      </c>
      <c r="AY100" s="236" t="s">
        <v>109</v>
      </c>
    </row>
    <row r="101" s="12" customFormat="1" ht="22.8" customHeight="1">
      <c r="A101" s="12"/>
      <c r="B101" s="181"/>
      <c r="C101" s="182"/>
      <c r="D101" s="183" t="s">
        <v>71</v>
      </c>
      <c r="E101" s="195" t="s">
        <v>137</v>
      </c>
      <c r="F101" s="195" t="s">
        <v>138</v>
      </c>
      <c r="G101" s="182"/>
      <c r="H101" s="182"/>
      <c r="I101" s="185"/>
      <c r="J101" s="196">
        <f>BK101</f>
        <v>0</v>
      </c>
      <c r="K101" s="182"/>
      <c r="L101" s="187"/>
      <c r="M101" s="188"/>
      <c r="N101" s="189"/>
      <c r="O101" s="189"/>
      <c r="P101" s="190">
        <f>SUM(P102:P119)</f>
        <v>0</v>
      </c>
      <c r="Q101" s="189"/>
      <c r="R101" s="190">
        <f>SUM(R102:R119)</f>
        <v>0.0104</v>
      </c>
      <c r="S101" s="189"/>
      <c r="T101" s="191">
        <f>SUM(T102:T119)</f>
        <v>10.320276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2" t="s">
        <v>77</v>
      </c>
      <c r="AT101" s="193" t="s">
        <v>71</v>
      </c>
      <c r="AU101" s="193" t="s">
        <v>77</v>
      </c>
      <c r="AY101" s="192" t="s">
        <v>109</v>
      </c>
      <c r="BK101" s="194">
        <f>SUM(BK102:BK119)</f>
        <v>0</v>
      </c>
    </row>
    <row r="102" s="2" customFormat="1" ht="24.15" customHeight="1">
      <c r="A102" s="38"/>
      <c r="B102" s="39"/>
      <c r="C102" s="197" t="s">
        <v>139</v>
      </c>
      <c r="D102" s="197" t="s">
        <v>112</v>
      </c>
      <c r="E102" s="198" t="s">
        <v>140</v>
      </c>
      <c r="F102" s="199" t="s">
        <v>141</v>
      </c>
      <c r="G102" s="200" t="s">
        <v>115</v>
      </c>
      <c r="H102" s="201">
        <v>80</v>
      </c>
      <c r="I102" s="202"/>
      <c r="J102" s="203">
        <f>ROUND(I102*H102,2)</f>
        <v>0</v>
      </c>
      <c r="K102" s="199" t="s">
        <v>116</v>
      </c>
      <c r="L102" s="44"/>
      <c r="M102" s="204" t="s">
        <v>19</v>
      </c>
      <c r="N102" s="205" t="s">
        <v>43</v>
      </c>
      <c r="O102" s="84"/>
      <c r="P102" s="206">
        <f>O102*H102</f>
        <v>0</v>
      </c>
      <c r="Q102" s="206">
        <v>0.00012999999999999999</v>
      </c>
      <c r="R102" s="206">
        <f>Q102*H102</f>
        <v>0.0104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117</v>
      </c>
      <c r="AT102" s="208" t="s">
        <v>112</v>
      </c>
      <c r="AU102" s="208" t="s">
        <v>79</v>
      </c>
      <c r="AY102" s="17" t="s">
        <v>109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77</v>
      </c>
      <c r="BK102" s="209">
        <f>ROUND(I102*H102,2)</f>
        <v>0</v>
      </c>
      <c r="BL102" s="17" t="s">
        <v>117</v>
      </c>
      <c r="BM102" s="208" t="s">
        <v>142</v>
      </c>
    </row>
    <row r="103" s="2" customFormat="1">
      <c r="A103" s="38"/>
      <c r="B103" s="39"/>
      <c r="C103" s="40"/>
      <c r="D103" s="210" t="s">
        <v>119</v>
      </c>
      <c r="E103" s="40"/>
      <c r="F103" s="211" t="s">
        <v>143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119</v>
      </c>
      <c r="AU103" s="17" t="s">
        <v>79</v>
      </c>
    </row>
    <row r="104" s="2" customFormat="1" ht="24.15" customHeight="1">
      <c r="A104" s="38"/>
      <c r="B104" s="39"/>
      <c r="C104" s="197" t="s">
        <v>117</v>
      </c>
      <c r="D104" s="197" t="s">
        <v>112</v>
      </c>
      <c r="E104" s="198" t="s">
        <v>144</v>
      </c>
      <c r="F104" s="199" t="s">
        <v>145</v>
      </c>
      <c r="G104" s="200" t="s">
        <v>115</v>
      </c>
      <c r="H104" s="201">
        <v>97.579999999999998</v>
      </c>
      <c r="I104" s="202"/>
      <c r="J104" s="203">
        <f>ROUND(I104*H104,2)</f>
        <v>0</v>
      </c>
      <c r="K104" s="199" t="s">
        <v>116</v>
      </c>
      <c r="L104" s="44"/>
      <c r="M104" s="204" t="s">
        <v>19</v>
      </c>
      <c r="N104" s="205" t="s">
        <v>43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0.055</v>
      </c>
      <c r="T104" s="207">
        <f>S104*H104</f>
        <v>5.3669000000000002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117</v>
      </c>
      <c r="AT104" s="208" t="s">
        <v>112</v>
      </c>
      <c r="AU104" s="208" t="s">
        <v>79</v>
      </c>
      <c r="AY104" s="17" t="s">
        <v>109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77</v>
      </c>
      <c r="BK104" s="209">
        <f>ROUND(I104*H104,2)</f>
        <v>0</v>
      </c>
      <c r="BL104" s="17" t="s">
        <v>117</v>
      </c>
      <c r="BM104" s="208" t="s">
        <v>146</v>
      </c>
    </row>
    <row r="105" s="2" customFormat="1">
      <c r="A105" s="38"/>
      <c r="B105" s="39"/>
      <c r="C105" s="40"/>
      <c r="D105" s="210" t="s">
        <v>119</v>
      </c>
      <c r="E105" s="40"/>
      <c r="F105" s="211" t="s">
        <v>147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119</v>
      </c>
      <c r="AU105" s="17" t="s">
        <v>79</v>
      </c>
    </row>
    <row r="106" s="13" customFormat="1">
      <c r="A106" s="13"/>
      <c r="B106" s="215"/>
      <c r="C106" s="216"/>
      <c r="D106" s="210" t="s">
        <v>121</v>
      </c>
      <c r="E106" s="217" t="s">
        <v>19</v>
      </c>
      <c r="F106" s="218" t="s">
        <v>148</v>
      </c>
      <c r="G106" s="216"/>
      <c r="H106" s="219">
        <v>22.329999999999998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5" t="s">
        <v>121</v>
      </c>
      <c r="AU106" s="225" t="s">
        <v>79</v>
      </c>
      <c r="AV106" s="13" t="s">
        <v>79</v>
      </c>
      <c r="AW106" s="13" t="s">
        <v>33</v>
      </c>
      <c r="AX106" s="13" t="s">
        <v>72</v>
      </c>
      <c r="AY106" s="225" t="s">
        <v>109</v>
      </c>
    </row>
    <row r="107" s="13" customFormat="1">
      <c r="A107" s="13"/>
      <c r="B107" s="215"/>
      <c r="C107" s="216"/>
      <c r="D107" s="210" t="s">
        <v>121</v>
      </c>
      <c r="E107" s="217" t="s">
        <v>19</v>
      </c>
      <c r="F107" s="218" t="s">
        <v>149</v>
      </c>
      <c r="G107" s="216"/>
      <c r="H107" s="219">
        <v>3.1499999999999999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5" t="s">
        <v>121</v>
      </c>
      <c r="AU107" s="225" t="s">
        <v>79</v>
      </c>
      <c r="AV107" s="13" t="s">
        <v>79</v>
      </c>
      <c r="AW107" s="13" t="s">
        <v>33</v>
      </c>
      <c r="AX107" s="13" t="s">
        <v>72</v>
      </c>
      <c r="AY107" s="225" t="s">
        <v>109</v>
      </c>
    </row>
    <row r="108" s="13" customFormat="1">
      <c r="A108" s="13"/>
      <c r="B108" s="215"/>
      <c r="C108" s="216"/>
      <c r="D108" s="210" t="s">
        <v>121</v>
      </c>
      <c r="E108" s="217" t="s">
        <v>19</v>
      </c>
      <c r="F108" s="218" t="s">
        <v>150</v>
      </c>
      <c r="G108" s="216"/>
      <c r="H108" s="219">
        <v>47.152000000000001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5" t="s">
        <v>121</v>
      </c>
      <c r="AU108" s="225" t="s">
        <v>79</v>
      </c>
      <c r="AV108" s="13" t="s">
        <v>79</v>
      </c>
      <c r="AW108" s="13" t="s">
        <v>33</v>
      </c>
      <c r="AX108" s="13" t="s">
        <v>72</v>
      </c>
      <c r="AY108" s="225" t="s">
        <v>109</v>
      </c>
    </row>
    <row r="109" s="13" customFormat="1">
      <c r="A109" s="13"/>
      <c r="B109" s="215"/>
      <c r="C109" s="216"/>
      <c r="D109" s="210" t="s">
        <v>121</v>
      </c>
      <c r="E109" s="217" t="s">
        <v>19</v>
      </c>
      <c r="F109" s="218" t="s">
        <v>151</v>
      </c>
      <c r="G109" s="216"/>
      <c r="H109" s="219">
        <v>22.792000000000002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5" t="s">
        <v>121</v>
      </c>
      <c r="AU109" s="225" t="s">
        <v>79</v>
      </c>
      <c r="AV109" s="13" t="s">
        <v>79</v>
      </c>
      <c r="AW109" s="13" t="s">
        <v>33</v>
      </c>
      <c r="AX109" s="13" t="s">
        <v>72</v>
      </c>
      <c r="AY109" s="225" t="s">
        <v>109</v>
      </c>
    </row>
    <row r="110" s="13" customFormat="1">
      <c r="A110" s="13"/>
      <c r="B110" s="215"/>
      <c r="C110" s="216"/>
      <c r="D110" s="210" t="s">
        <v>121</v>
      </c>
      <c r="E110" s="217" t="s">
        <v>19</v>
      </c>
      <c r="F110" s="218" t="s">
        <v>152</v>
      </c>
      <c r="G110" s="216"/>
      <c r="H110" s="219">
        <v>2.1560000000000001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5" t="s">
        <v>121</v>
      </c>
      <c r="AU110" s="225" t="s">
        <v>79</v>
      </c>
      <c r="AV110" s="13" t="s">
        <v>79</v>
      </c>
      <c r="AW110" s="13" t="s">
        <v>33</v>
      </c>
      <c r="AX110" s="13" t="s">
        <v>72</v>
      </c>
      <c r="AY110" s="225" t="s">
        <v>109</v>
      </c>
    </row>
    <row r="111" s="14" customFormat="1">
      <c r="A111" s="14"/>
      <c r="B111" s="226"/>
      <c r="C111" s="227"/>
      <c r="D111" s="210" t="s">
        <v>121</v>
      </c>
      <c r="E111" s="228" t="s">
        <v>19</v>
      </c>
      <c r="F111" s="229" t="s">
        <v>127</v>
      </c>
      <c r="G111" s="227"/>
      <c r="H111" s="230">
        <v>97.580000000000013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6" t="s">
        <v>121</v>
      </c>
      <c r="AU111" s="236" t="s">
        <v>79</v>
      </c>
      <c r="AV111" s="14" t="s">
        <v>117</v>
      </c>
      <c r="AW111" s="14" t="s">
        <v>33</v>
      </c>
      <c r="AX111" s="14" t="s">
        <v>77</v>
      </c>
      <c r="AY111" s="236" t="s">
        <v>109</v>
      </c>
    </row>
    <row r="112" s="2" customFormat="1" ht="24.15" customHeight="1">
      <c r="A112" s="38"/>
      <c r="B112" s="39"/>
      <c r="C112" s="197" t="s">
        <v>153</v>
      </c>
      <c r="D112" s="197" t="s">
        <v>112</v>
      </c>
      <c r="E112" s="198" t="s">
        <v>154</v>
      </c>
      <c r="F112" s="199" t="s">
        <v>155</v>
      </c>
      <c r="G112" s="200" t="s">
        <v>115</v>
      </c>
      <c r="H112" s="201">
        <v>130.352</v>
      </c>
      <c r="I112" s="202"/>
      <c r="J112" s="203">
        <f>ROUND(I112*H112,2)</f>
        <v>0</v>
      </c>
      <c r="K112" s="199" t="s">
        <v>116</v>
      </c>
      <c r="L112" s="44"/>
      <c r="M112" s="204" t="s">
        <v>19</v>
      </c>
      <c r="N112" s="205" t="s">
        <v>43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0.037999999999999999</v>
      </c>
      <c r="T112" s="207">
        <f>S112*H112</f>
        <v>4.9533760000000004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117</v>
      </c>
      <c r="AT112" s="208" t="s">
        <v>112</v>
      </c>
      <c r="AU112" s="208" t="s">
        <v>79</v>
      </c>
      <c r="AY112" s="17" t="s">
        <v>109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77</v>
      </c>
      <c r="BK112" s="209">
        <f>ROUND(I112*H112,2)</f>
        <v>0</v>
      </c>
      <c r="BL112" s="17" t="s">
        <v>117</v>
      </c>
      <c r="BM112" s="208" t="s">
        <v>156</v>
      </c>
    </row>
    <row r="113" s="2" customFormat="1">
      <c r="A113" s="38"/>
      <c r="B113" s="39"/>
      <c r="C113" s="40"/>
      <c r="D113" s="210" t="s">
        <v>119</v>
      </c>
      <c r="E113" s="40"/>
      <c r="F113" s="211" t="s">
        <v>157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119</v>
      </c>
      <c r="AU113" s="17" t="s">
        <v>79</v>
      </c>
    </row>
    <row r="114" s="13" customFormat="1">
      <c r="A114" s="13"/>
      <c r="B114" s="215"/>
      <c r="C114" s="216"/>
      <c r="D114" s="210" t="s">
        <v>121</v>
      </c>
      <c r="E114" s="217" t="s">
        <v>19</v>
      </c>
      <c r="F114" s="218" t="s">
        <v>158</v>
      </c>
      <c r="G114" s="216"/>
      <c r="H114" s="219">
        <v>23.128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5" t="s">
        <v>121</v>
      </c>
      <c r="AU114" s="225" t="s">
        <v>79</v>
      </c>
      <c r="AV114" s="13" t="s">
        <v>79</v>
      </c>
      <c r="AW114" s="13" t="s">
        <v>33</v>
      </c>
      <c r="AX114" s="13" t="s">
        <v>72</v>
      </c>
      <c r="AY114" s="225" t="s">
        <v>109</v>
      </c>
    </row>
    <row r="115" s="13" customFormat="1">
      <c r="A115" s="13"/>
      <c r="B115" s="215"/>
      <c r="C115" s="216"/>
      <c r="D115" s="210" t="s">
        <v>121</v>
      </c>
      <c r="E115" s="217" t="s">
        <v>19</v>
      </c>
      <c r="F115" s="218" t="s">
        <v>159</v>
      </c>
      <c r="G115" s="216"/>
      <c r="H115" s="219">
        <v>2.3199999999999998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5" t="s">
        <v>121</v>
      </c>
      <c r="AU115" s="225" t="s">
        <v>79</v>
      </c>
      <c r="AV115" s="13" t="s">
        <v>79</v>
      </c>
      <c r="AW115" s="13" t="s">
        <v>33</v>
      </c>
      <c r="AX115" s="13" t="s">
        <v>72</v>
      </c>
      <c r="AY115" s="225" t="s">
        <v>109</v>
      </c>
    </row>
    <row r="116" s="13" customFormat="1">
      <c r="A116" s="13"/>
      <c r="B116" s="215"/>
      <c r="C116" s="216"/>
      <c r="D116" s="210" t="s">
        <v>121</v>
      </c>
      <c r="E116" s="217" t="s">
        <v>19</v>
      </c>
      <c r="F116" s="218" t="s">
        <v>160</v>
      </c>
      <c r="G116" s="216"/>
      <c r="H116" s="219">
        <v>69.504000000000005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5" t="s">
        <v>121</v>
      </c>
      <c r="AU116" s="225" t="s">
        <v>79</v>
      </c>
      <c r="AV116" s="13" t="s">
        <v>79</v>
      </c>
      <c r="AW116" s="13" t="s">
        <v>33</v>
      </c>
      <c r="AX116" s="13" t="s">
        <v>72</v>
      </c>
      <c r="AY116" s="225" t="s">
        <v>109</v>
      </c>
    </row>
    <row r="117" s="13" customFormat="1">
      <c r="A117" s="13"/>
      <c r="B117" s="215"/>
      <c r="C117" s="216"/>
      <c r="D117" s="210" t="s">
        <v>121</v>
      </c>
      <c r="E117" s="217" t="s">
        <v>19</v>
      </c>
      <c r="F117" s="218" t="s">
        <v>161</v>
      </c>
      <c r="G117" s="216"/>
      <c r="H117" s="219">
        <v>33.095999999999997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5" t="s">
        <v>121</v>
      </c>
      <c r="AU117" s="225" t="s">
        <v>79</v>
      </c>
      <c r="AV117" s="13" t="s">
        <v>79</v>
      </c>
      <c r="AW117" s="13" t="s">
        <v>33</v>
      </c>
      <c r="AX117" s="13" t="s">
        <v>72</v>
      </c>
      <c r="AY117" s="225" t="s">
        <v>109</v>
      </c>
    </row>
    <row r="118" s="13" customFormat="1">
      <c r="A118" s="13"/>
      <c r="B118" s="215"/>
      <c r="C118" s="216"/>
      <c r="D118" s="210" t="s">
        <v>121</v>
      </c>
      <c r="E118" s="217" t="s">
        <v>19</v>
      </c>
      <c r="F118" s="218" t="s">
        <v>162</v>
      </c>
      <c r="G118" s="216"/>
      <c r="H118" s="219">
        <v>2.3039999999999998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5" t="s">
        <v>121</v>
      </c>
      <c r="AU118" s="225" t="s">
        <v>79</v>
      </c>
      <c r="AV118" s="13" t="s">
        <v>79</v>
      </c>
      <c r="AW118" s="13" t="s">
        <v>33</v>
      </c>
      <c r="AX118" s="13" t="s">
        <v>72</v>
      </c>
      <c r="AY118" s="225" t="s">
        <v>109</v>
      </c>
    </row>
    <row r="119" s="14" customFormat="1">
      <c r="A119" s="14"/>
      <c r="B119" s="226"/>
      <c r="C119" s="227"/>
      <c r="D119" s="210" t="s">
        <v>121</v>
      </c>
      <c r="E119" s="228" t="s">
        <v>19</v>
      </c>
      <c r="F119" s="229" t="s">
        <v>127</v>
      </c>
      <c r="G119" s="227"/>
      <c r="H119" s="230">
        <v>130.352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6" t="s">
        <v>121</v>
      </c>
      <c r="AU119" s="236" t="s">
        <v>79</v>
      </c>
      <c r="AV119" s="14" t="s">
        <v>117</v>
      </c>
      <c r="AW119" s="14" t="s">
        <v>33</v>
      </c>
      <c r="AX119" s="14" t="s">
        <v>77</v>
      </c>
      <c r="AY119" s="236" t="s">
        <v>109</v>
      </c>
    </row>
    <row r="120" s="12" customFormat="1" ht="22.8" customHeight="1">
      <c r="A120" s="12"/>
      <c r="B120" s="181"/>
      <c r="C120" s="182"/>
      <c r="D120" s="183" t="s">
        <v>71</v>
      </c>
      <c r="E120" s="195" t="s">
        <v>163</v>
      </c>
      <c r="F120" s="195" t="s">
        <v>164</v>
      </c>
      <c r="G120" s="182"/>
      <c r="H120" s="182"/>
      <c r="I120" s="185"/>
      <c r="J120" s="196">
        <f>BK120</f>
        <v>0</v>
      </c>
      <c r="K120" s="182"/>
      <c r="L120" s="187"/>
      <c r="M120" s="188"/>
      <c r="N120" s="189"/>
      <c r="O120" s="189"/>
      <c r="P120" s="190">
        <f>SUM(P121:P130)</f>
        <v>0</v>
      </c>
      <c r="Q120" s="189"/>
      <c r="R120" s="190">
        <f>SUM(R121:R130)</f>
        <v>0</v>
      </c>
      <c r="S120" s="189"/>
      <c r="T120" s="191">
        <f>SUM(T121:T130)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2" t="s">
        <v>77</v>
      </c>
      <c r="AT120" s="193" t="s">
        <v>71</v>
      </c>
      <c r="AU120" s="193" t="s">
        <v>77</v>
      </c>
      <c r="AY120" s="192" t="s">
        <v>109</v>
      </c>
      <c r="BK120" s="194">
        <f>SUM(BK121:BK130)</f>
        <v>0</v>
      </c>
    </row>
    <row r="121" s="2" customFormat="1" ht="24.15" customHeight="1">
      <c r="A121" s="38"/>
      <c r="B121" s="39"/>
      <c r="C121" s="197" t="s">
        <v>110</v>
      </c>
      <c r="D121" s="197" t="s">
        <v>112</v>
      </c>
      <c r="E121" s="198" t="s">
        <v>165</v>
      </c>
      <c r="F121" s="199" t="s">
        <v>166</v>
      </c>
      <c r="G121" s="200" t="s">
        <v>167</v>
      </c>
      <c r="H121" s="201">
        <v>10.506</v>
      </c>
      <c r="I121" s="202"/>
      <c r="J121" s="203">
        <f>ROUND(I121*H121,2)</f>
        <v>0</v>
      </c>
      <c r="K121" s="199" t="s">
        <v>116</v>
      </c>
      <c r="L121" s="44"/>
      <c r="M121" s="204" t="s">
        <v>19</v>
      </c>
      <c r="N121" s="205" t="s">
        <v>43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117</v>
      </c>
      <c r="AT121" s="208" t="s">
        <v>112</v>
      </c>
      <c r="AU121" s="208" t="s">
        <v>79</v>
      </c>
      <c r="AY121" s="17" t="s">
        <v>109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77</v>
      </c>
      <c r="BK121" s="209">
        <f>ROUND(I121*H121,2)</f>
        <v>0</v>
      </c>
      <c r="BL121" s="17" t="s">
        <v>117</v>
      </c>
      <c r="BM121" s="208" t="s">
        <v>168</v>
      </c>
    </row>
    <row r="122" s="2" customFormat="1">
      <c r="A122" s="38"/>
      <c r="B122" s="39"/>
      <c r="C122" s="40"/>
      <c r="D122" s="210" t="s">
        <v>119</v>
      </c>
      <c r="E122" s="40"/>
      <c r="F122" s="211" t="s">
        <v>169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119</v>
      </c>
      <c r="AU122" s="17" t="s">
        <v>79</v>
      </c>
    </row>
    <row r="123" s="2" customFormat="1" ht="24.15" customHeight="1">
      <c r="A123" s="38"/>
      <c r="B123" s="39"/>
      <c r="C123" s="197" t="s">
        <v>170</v>
      </c>
      <c r="D123" s="197" t="s">
        <v>112</v>
      </c>
      <c r="E123" s="198" t="s">
        <v>171</v>
      </c>
      <c r="F123" s="199" t="s">
        <v>172</v>
      </c>
      <c r="G123" s="200" t="s">
        <v>167</v>
      </c>
      <c r="H123" s="201">
        <v>52.530000000000001</v>
      </c>
      <c r="I123" s="202"/>
      <c r="J123" s="203">
        <f>ROUND(I123*H123,2)</f>
        <v>0</v>
      </c>
      <c r="K123" s="199" t="s">
        <v>116</v>
      </c>
      <c r="L123" s="44"/>
      <c r="M123" s="204" t="s">
        <v>19</v>
      </c>
      <c r="N123" s="205" t="s">
        <v>43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117</v>
      </c>
      <c r="AT123" s="208" t="s">
        <v>112</v>
      </c>
      <c r="AU123" s="208" t="s">
        <v>79</v>
      </c>
      <c r="AY123" s="17" t="s">
        <v>109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77</v>
      </c>
      <c r="BK123" s="209">
        <f>ROUND(I123*H123,2)</f>
        <v>0</v>
      </c>
      <c r="BL123" s="17" t="s">
        <v>117</v>
      </c>
      <c r="BM123" s="208" t="s">
        <v>173</v>
      </c>
    </row>
    <row r="124" s="2" customFormat="1">
      <c r="A124" s="38"/>
      <c r="B124" s="39"/>
      <c r="C124" s="40"/>
      <c r="D124" s="210" t="s">
        <v>119</v>
      </c>
      <c r="E124" s="40"/>
      <c r="F124" s="211" t="s">
        <v>174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119</v>
      </c>
      <c r="AU124" s="17" t="s">
        <v>79</v>
      </c>
    </row>
    <row r="125" s="13" customFormat="1">
      <c r="A125" s="13"/>
      <c r="B125" s="215"/>
      <c r="C125" s="216"/>
      <c r="D125" s="210" t="s">
        <v>121</v>
      </c>
      <c r="E125" s="216"/>
      <c r="F125" s="218" t="s">
        <v>175</v>
      </c>
      <c r="G125" s="216"/>
      <c r="H125" s="219">
        <v>52.530000000000001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5" t="s">
        <v>121</v>
      </c>
      <c r="AU125" s="225" t="s">
        <v>79</v>
      </c>
      <c r="AV125" s="13" t="s">
        <v>79</v>
      </c>
      <c r="AW125" s="13" t="s">
        <v>4</v>
      </c>
      <c r="AX125" s="13" t="s">
        <v>77</v>
      </c>
      <c r="AY125" s="225" t="s">
        <v>109</v>
      </c>
    </row>
    <row r="126" s="2" customFormat="1" ht="24.15" customHeight="1">
      <c r="A126" s="38"/>
      <c r="B126" s="39"/>
      <c r="C126" s="197" t="s">
        <v>176</v>
      </c>
      <c r="D126" s="197" t="s">
        <v>112</v>
      </c>
      <c r="E126" s="198" t="s">
        <v>177</v>
      </c>
      <c r="F126" s="199" t="s">
        <v>178</v>
      </c>
      <c r="G126" s="200" t="s">
        <v>167</v>
      </c>
      <c r="H126" s="201">
        <v>10.506</v>
      </c>
      <c r="I126" s="202"/>
      <c r="J126" s="203">
        <f>ROUND(I126*H126,2)</f>
        <v>0</v>
      </c>
      <c r="K126" s="199" t="s">
        <v>116</v>
      </c>
      <c r="L126" s="44"/>
      <c r="M126" s="204" t="s">
        <v>19</v>
      </c>
      <c r="N126" s="205" t="s">
        <v>43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117</v>
      </c>
      <c r="AT126" s="208" t="s">
        <v>112</v>
      </c>
      <c r="AU126" s="208" t="s">
        <v>79</v>
      </c>
      <c r="AY126" s="17" t="s">
        <v>109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77</v>
      </c>
      <c r="BK126" s="209">
        <f>ROUND(I126*H126,2)</f>
        <v>0</v>
      </c>
      <c r="BL126" s="17" t="s">
        <v>117</v>
      </c>
      <c r="BM126" s="208" t="s">
        <v>179</v>
      </c>
    </row>
    <row r="127" s="2" customFormat="1">
      <c r="A127" s="38"/>
      <c r="B127" s="39"/>
      <c r="C127" s="40"/>
      <c r="D127" s="210" t="s">
        <v>119</v>
      </c>
      <c r="E127" s="40"/>
      <c r="F127" s="211" t="s">
        <v>180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119</v>
      </c>
      <c r="AU127" s="17" t="s">
        <v>79</v>
      </c>
    </row>
    <row r="128" s="2" customFormat="1" ht="24.15" customHeight="1">
      <c r="A128" s="38"/>
      <c r="B128" s="39"/>
      <c r="C128" s="197" t="s">
        <v>137</v>
      </c>
      <c r="D128" s="197" t="s">
        <v>112</v>
      </c>
      <c r="E128" s="198" t="s">
        <v>181</v>
      </c>
      <c r="F128" s="199" t="s">
        <v>182</v>
      </c>
      <c r="G128" s="200" t="s">
        <v>167</v>
      </c>
      <c r="H128" s="201">
        <v>199.614</v>
      </c>
      <c r="I128" s="202"/>
      <c r="J128" s="203">
        <f>ROUND(I128*H128,2)</f>
        <v>0</v>
      </c>
      <c r="K128" s="199" t="s">
        <v>116</v>
      </c>
      <c r="L128" s="44"/>
      <c r="M128" s="204" t="s">
        <v>19</v>
      </c>
      <c r="N128" s="205" t="s">
        <v>43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117</v>
      </c>
      <c r="AT128" s="208" t="s">
        <v>112</v>
      </c>
      <c r="AU128" s="208" t="s">
        <v>79</v>
      </c>
      <c r="AY128" s="17" t="s">
        <v>109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77</v>
      </c>
      <c r="BK128" s="209">
        <f>ROUND(I128*H128,2)</f>
        <v>0</v>
      </c>
      <c r="BL128" s="17" t="s">
        <v>117</v>
      </c>
      <c r="BM128" s="208" t="s">
        <v>183</v>
      </c>
    </row>
    <row r="129" s="2" customFormat="1">
      <c r="A129" s="38"/>
      <c r="B129" s="39"/>
      <c r="C129" s="40"/>
      <c r="D129" s="210" t="s">
        <v>119</v>
      </c>
      <c r="E129" s="40"/>
      <c r="F129" s="211" t="s">
        <v>184</v>
      </c>
      <c r="G129" s="40"/>
      <c r="H129" s="40"/>
      <c r="I129" s="212"/>
      <c r="J129" s="40"/>
      <c r="K129" s="40"/>
      <c r="L129" s="44"/>
      <c r="M129" s="213"/>
      <c r="N129" s="21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119</v>
      </c>
      <c r="AU129" s="17" t="s">
        <v>79</v>
      </c>
    </row>
    <row r="130" s="13" customFormat="1">
      <c r="A130" s="13"/>
      <c r="B130" s="215"/>
      <c r="C130" s="216"/>
      <c r="D130" s="210" t="s">
        <v>121</v>
      </c>
      <c r="E130" s="216"/>
      <c r="F130" s="218" t="s">
        <v>185</v>
      </c>
      <c r="G130" s="216"/>
      <c r="H130" s="219">
        <v>199.614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5" t="s">
        <v>121</v>
      </c>
      <c r="AU130" s="225" t="s">
        <v>79</v>
      </c>
      <c r="AV130" s="13" t="s">
        <v>79</v>
      </c>
      <c r="AW130" s="13" t="s">
        <v>4</v>
      </c>
      <c r="AX130" s="13" t="s">
        <v>77</v>
      </c>
      <c r="AY130" s="225" t="s">
        <v>109</v>
      </c>
    </row>
    <row r="131" s="12" customFormat="1" ht="22.8" customHeight="1">
      <c r="A131" s="12"/>
      <c r="B131" s="181"/>
      <c r="C131" s="182"/>
      <c r="D131" s="183" t="s">
        <v>71</v>
      </c>
      <c r="E131" s="195" t="s">
        <v>186</v>
      </c>
      <c r="F131" s="195" t="s">
        <v>187</v>
      </c>
      <c r="G131" s="182"/>
      <c r="H131" s="182"/>
      <c r="I131" s="185"/>
      <c r="J131" s="196">
        <f>BK131</f>
        <v>0</v>
      </c>
      <c r="K131" s="182"/>
      <c r="L131" s="187"/>
      <c r="M131" s="188"/>
      <c r="N131" s="189"/>
      <c r="O131" s="189"/>
      <c r="P131" s="190">
        <f>SUM(P132:P138)</f>
        <v>0</v>
      </c>
      <c r="Q131" s="189"/>
      <c r="R131" s="190">
        <f>SUM(R132:R138)</f>
        <v>0</v>
      </c>
      <c r="S131" s="189"/>
      <c r="T131" s="191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2" t="s">
        <v>77</v>
      </c>
      <c r="AT131" s="193" t="s">
        <v>71</v>
      </c>
      <c r="AU131" s="193" t="s">
        <v>77</v>
      </c>
      <c r="AY131" s="192" t="s">
        <v>109</v>
      </c>
      <c r="BK131" s="194">
        <f>SUM(BK132:BK138)</f>
        <v>0</v>
      </c>
    </row>
    <row r="132" s="2" customFormat="1" ht="49.05" customHeight="1">
      <c r="A132" s="38"/>
      <c r="B132" s="39"/>
      <c r="C132" s="197" t="s">
        <v>188</v>
      </c>
      <c r="D132" s="197" t="s">
        <v>112</v>
      </c>
      <c r="E132" s="198" t="s">
        <v>189</v>
      </c>
      <c r="F132" s="199" t="s">
        <v>190</v>
      </c>
      <c r="G132" s="200" t="s">
        <v>167</v>
      </c>
      <c r="H132" s="201">
        <v>5.4000000000000004</v>
      </c>
      <c r="I132" s="202"/>
      <c r="J132" s="203">
        <f>ROUND(I132*H132,2)</f>
        <v>0</v>
      </c>
      <c r="K132" s="199" t="s">
        <v>116</v>
      </c>
      <c r="L132" s="44"/>
      <c r="M132" s="204" t="s">
        <v>19</v>
      </c>
      <c r="N132" s="205" t="s">
        <v>43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117</v>
      </c>
      <c r="AT132" s="208" t="s">
        <v>112</v>
      </c>
      <c r="AU132" s="208" t="s">
        <v>79</v>
      </c>
      <c r="AY132" s="17" t="s">
        <v>109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77</v>
      </c>
      <c r="BK132" s="209">
        <f>ROUND(I132*H132,2)</f>
        <v>0</v>
      </c>
      <c r="BL132" s="17" t="s">
        <v>117</v>
      </c>
      <c r="BM132" s="208" t="s">
        <v>191</v>
      </c>
    </row>
    <row r="133" s="2" customFormat="1">
      <c r="A133" s="38"/>
      <c r="B133" s="39"/>
      <c r="C133" s="40"/>
      <c r="D133" s="210" t="s">
        <v>119</v>
      </c>
      <c r="E133" s="40"/>
      <c r="F133" s="211" t="s">
        <v>192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119</v>
      </c>
      <c r="AU133" s="17" t="s">
        <v>79</v>
      </c>
    </row>
    <row r="134" s="2" customFormat="1" ht="24.15" customHeight="1">
      <c r="A134" s="38"/>
      <c r="B134" s="39"/>
      <c r="C134" s="197" t="s">
        <v>193</v>
      </c>
      <c r="D134" s="197" t="s">
        <v>112</v>
      </c>
      <c r="E134" s="198" t="s">
        <v>194</v>
      </c>
      <c r="F134" s="199" t="s">
        <v>195</v>
      </c>
      <c r="G134" s="200" t="s">
        <v>167</v>
      </c>
      <c r="H134" s="201">
        <v>4.306</v>
      </c>
      <c r="I134" s="202"/>
      <c r="J134" s="203">
        <f>ROUND(I134*H134,2)</f>
        <v>0</v>
      </c>
      <c r="K134" s="199" t="s">
        <v>116</v>
      </c>
      <c r="L134" s="44"/>
      <c r="M134" s="204" t="s">
        <v>19</v>
      </c>
      <c r="N134" s="205" t="s">
        <v>43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117</v>
      </c>
      <c r="AT134" s="208" t="s">
        <v>112</v>
      </c>
      <c r="AU134" s="208" t="s">
        <v>79</v>
      </c>
      <c r="AY134" s="17" t="s">
        <v>109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77</v>
      </c>
      <c r="BK134" s="209">
        <f>ROUND(I134*H134,2)</f>
        <v>0</v>
      </c>
      <c r="BL134" s="17" t="s">
        <v>117</v>
      </c>
      <c r="BM134" s="208" t="s">
        <v>196</v>
      </c>
    </row>
    <row r="135" s="2" customFormat="1">
      <c r="A135" s="38"/>
      <c r="B135" s="39"/>
      <c r="C135" s="40"/>
      <c r="D135" s="210" t="s">
        <v>119</v>
      </c>
      <c r="E135" s="40"/>
      <c r="F135" s="211" t="s">
        <v>197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119</v>
      </c>
      <c r="AU135" s="17" t="s">
        <v>79</v>
      </c>
    </row>
    <row r="136" s="13" customFormat="1">
      <c r="A136" s="13"/>
      <c r="B136" s="215"/>
      <c r="C136" s="216"/>
      <c r="D136" s="210" t="s">
        <v>121</v>
      </c>
      <c r="E136" s="217" t="s">
        <v>19</v>
      </c>
      <c r="F136" s="218" t="s">
        <v>198</v>
      </c>
      <c r="G136" s="216"/>
      <c r="H136" s="219">
        <v>4.306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5" t="s">
        <v>121</v>
      </c>
      <c r="AU136" s="225" t="s">
        <v>79</v>
      </c>
      <c r="AV136" s="13" t="s">
        <v>79</v>
      </c>
      <c r="AW136" s="13" t="s">
        <v>33</v>
      </c>
      <c r="AX136" s="13" t="s">
        <v>77</v>
      </c>
      <c r="AY136" s="225" t="s">
        <v>109</v>
      </c>
    </row>
    <row r="137" s="2" customFormat="1" ht="24.15" customHeight="1">
      <c r="A137" s="38"/>
      <c r="B137" s="39"/>
      <c r="C137" s="197" t="s">
        <v>199</v>
      </c>
      <c r="D137" s="197" t="s">
        <v>112</v>
      </c>
      <c r="E137" s="198" t="s">
        <v>200</v>
      </c>
      <c r="F137" s="199" t="s">
        <v>201</v>
      </c>
      <c r="G137" s="200" t="s">
        <v>167</v>
      </c>
      <c r="H137" s="201">
        <v>0.80000000000000004</v>
      </c>
      <c r="I137" s="202"/>
      <c r="J137" s="203">
        <f>ROUND(I137*H137,2)</f>
        <v>0</v>
      </c>
      <c r="K137" s="199" t="s">
        <v>116</v>
      </c>
      <c r="L137" s="44"/>
      <c r="M137" s="204" t="s">
        <v>19</v>
      </c>
      <c r="N137" s="205" t="s">
        <v>43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117</v>
      </c>
      <c r="AT137" s="208" t="s">
        <v>112</v>
      </c>
      <c r="AU137" s="208" t="s">
        <v>79</v>
      </c>
      <c r="AY137" s="17" t="s">
        <v>109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77</v>
      </c>
      <c r="BK137" s="209">
        <f>ROUND(I137*H137,2)</f>
        <v>0</v>
      </c>
      <c r="BL137" s="17" t="s">
        <v>117</v>
      </c>
      <c r="BM137" s="208" t="s">
        <v>202</v>
      </c>
    </row>
    <row r="138" s="2" customFormat="1">
      <c r="A138" s="38"/>
      <c r="B138" s="39"/>
      <c r="C138" s="40"/>
      <c r="D138" s="210" t="s">
        <v>119</v>
      </c>
      <c r="E138" s="40"/>
      <c r="F138" s="211" t="s">
        <v>203</v>
      </c>
      <c r="G138" s="40"/>
      <c r="H138" s="40"/>
      <c r="I138" s="212"/>
      <c r="J138" s="40"/>
      <c r="K138" s="40"/>
      <c r="L138" s="44"/>
      <c r="M138" s="213"/>
      <c r="N138" s="214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119</v>
      </c>
      <c r="AU138" s="17" t="s">
        <v>79</v>
      </c>
    </row>
    <row r="139" s="12" customFormat="1" ht="25.92" customHeight="1">
      <c r="A139" s="12"/>
      <c r="B139" s="181"/>
      <c r="C139" s="182"/>
      <c r="D139" s="183" t="s">
        <v>71</v>
      </c>
      <c r="E139" s="184" t="s">
        <v>204</v>
      </c>
      <c r="F139" s="184" t="s">
        <v>205</v>
      </c>
      <c r="G139" s="182"/>
      <c r="H139" s="182"/>
      <c r="I139" s="185"/>
      <c r="J139" s="186">
        <f>BK139</f>
        <v>0</v>
      </c>
      <c r="K139" s="182"/>
      <c r="L139" s="187"/>
      <c r="M139" s="188"/>
      <c r="N139" s="189"/>
      <c r="O139" s="189"/>
      <c r="P139" s="190">
        <f>P140+P149+P200</f>
        <v>0</v>
      </c>
      <c r="Q139" s="189"/>
      <c r="R139" s="190">
        <f>R140+R149+R200</f>
        <v>2.3334693600000005</v>
      </c>
      <c r="S139" s="189"/>
      <c r="T139" s="191">
        <f>T140+T149+T200</f>
        <v>0.186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2" t="s">
        <v>79</v>
      </c>
      <c r="AT139" s="193" t="s">
        <v>71</v>
      </c>
      <c r="AU139" s="193" t="s">
        <v>72</v>
      </c>
      <c r="AY139" s="192" t="s">
        <v>109</v>
      </c>
      <c r="BK139" s="194">
        <f>BK140+BK149+BK200</f>
        <v>0</v>
      </c>
    </row>
    <row r="140" s="12" customFormat="1" ht="22.8" customHeight="1">
      <c r="A140" s="12"/>
      <c r="B140" s="181"/>
      <c r="C140" s="182"/>
      <c r="D140" s="183" t="s">
        <v>71</v>
      </c>
      <c r="E140" s="195" t="s">
        <v>206</v>
      </c>
      <c r="F140" s="195" t="s">
        <v>207</v>
      </c>
      <c r="G140" s="182"/>
      <c r="H140" s="182"/>
      <c r="I140" s="185"/>
      <c r="J140" s="196">
        <f>BK140</f>
        <v>0</v>
      </c>
      <c r="K140" s="182"/>
      <c r="L140" s="187"/>
      <c r="M140" s="188"/>
      <c r="N140" s="189"/>
      <c r="O140" s="189"/>
      <c r="P140" s="190">
        <f>SUM(P141:P148)</f>
        <v>0</v>
      </c>
      <c r="Q140" s="189"/>
      <c r="R140" s="190">
        <f>SUM(R141:R148)</f>
        <v>0.052725000000000001</v>
      </c>
      <c r="S140" s="189"/>
      <c r="T140" s="191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2" t="s">
        <v>79</v>
      </c>
      <c r="AT140" s="193" t="s">
        <v>71</v>
      </c>
      <c r="AU140" s="193" t="s">
        <v>77</v>
      </c>
      <c r="AY140" s="192" t="s">
        <v>109</v>
      </c>
      <c r="BK140" s="194">
        <f>SUM(BK141:BK148)</f>
        <v>0</v>
      </c>
    </row>
    <row r="141" s="2" customFormat="1" ht="24.15" customHeight="1">
      <c r="A141" s="38"/>
      <c r="B141" s="39"/>
      <c r="C141" s="197" t="s">
        <v>208</v>
      </c>
      <c r="D141" s="197" t="s">
        <v>112</v>
      </c>
      <c r="E141" s="198" t="s">
        <v>209</v>
      </c>
      <c r="F141" s="199" t="s">
        <v>210</v>
      </c>
      <c r="G141" s="200" t="s">
        <v>211</v>
      </c>
      <c r="H141" s="201">
        <v>71.25</v>
      </c>
      <c r="I141" s="202"/>
      <c r="J141" s="203">
        <f>ROUND(I141*H141,2)</f>
        <v>0</v>
      </c>
      <c r="K141" s="199" t="s">
        <v>116</v>
      </c>
      <c r="L141" s="44"/>
      <c r="M141" s="204" t="s">
        <v>19</v>
      </c>
      <c r="N141" s="205" t="s">
        <v>43</v>
      </c>
      <c r="O141" s="84"/>
      <c r="P141" s="206">
        <f>O141*H141</f>
        <v>0</v>
      </c>
      <c r="Q141" s="206">
        <v>0.00073999999999999999</v>
      </c>
      <c r="R141" s="206">
        <f>Q141*H141</f>
        <v>0.052725000000000001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212</v>
      </c>
      <c r="AT141" s="208" t="s">
        <v>112</v>
      </c>
      <c r="AU141" s="208" t="s">
        <v>79</v>
      </c>
      <c r="AY141" s="17" t="s">
        <v>109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77</v>
      </c>
      <c r="BK141" s="209">
        <f>ROUND(I141*H141,2)</f>
        <v>0</v>
      </c>
      <c r="BL141" s="17" t="s">
        <v>212</v>
      </c>
      <c r="BM141" s="208" t="s">
        <v>213</v>
      </c>
    </row>
    <row r="142" s="2" customFormat="1">
      <c r="A142" s="38"/>
      <c r="B142" s="39"/>
      <c r="C142" s="40"/>
      <c r="D142" s="210" t="s">
        <v>119</v>
      </c>
      <c r="E142" s="40"/>
      <c r="F142" s="211" t="s">
        <v>214</v>
      </c>
      <c r="G142" s="40"/>
      <c r="H142" s="40"/>
      <c r="I142" s="212"/>
      <c r="J142" s="40"/>
      <c r="K142" s="40"/>
      <c r="L142" s="44"/>
      <c r="M142" s="213"/>
      <c r="N142" s="21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119</v>
      </c>
      <c r="AU142" s="17" t="s">
        <v>79</v>
      </c>
    </row>
    <row r="143" s="13" customFormat="1">
      <c r="A143" s="13"/>
      <c r="B143" s="215"/>
      <c r="C143" s="216"/>
      <c r="D143" s="210" t="s">
        <v>121</v>
      </c>
      <c r="E143" s="217" t="s">
        <v>19</v>
      </c>
      <c r="F143" s="218" t="s">
        <v>215</v>
      </c>
      <c r="G143" s="216"/>
      <c r="H143" s="219">
        <v>13.199999999999999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5" t="s">
        <v>121</v>
      </c>
      <c r="AU143" s="225" t="s">
        <v>79</v>
      </c>
      <c r="AV143" s="13" t="s">
        <v>79</v>
      </c>
      <c r="AW143" s="13" t="s">
        <v>33</v>
      </c>
      <c r="AX143" s="13" t="s">
        <v>72</v>
      </c>
      <c r="AY143" s="225" t="s">
        <v>109</v>
      </c>
    </row>
    <row r="144" s="13" customFormat="1">
      <c r="A144" s="13"/>
      <c r="B144" s="215"/>
      <c r="C144" s="216"/>
      <c r="D144" s="210" t="s">
        <v>121</v>
      </c>
      <c r="E144" s="217" t="s">
        <v>19</v>
      </c>
      <c r="F144" s="218" t="s">
        <v>216</v>
      </c>
      <c r="G144" s="216"/>
      <c r="H144" s="219">
        <v>1.6000000000000001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5" t="s">
        <v>121</v>
      </c>
      <c r="AU144" s="225" t="s">
        <v>79</v>
      </c>
      <c r="AV144" s="13" t="s">
        <v>79</v>
      </c>
      <c r="AW144" s="13" t="s">
        <v>33</v>
      </c>
      <c r="AX144" s="13" t="s">
        <v>72</v>
      </c>
      <c r="AY144" s="225" t="s">
        <v>109</v>
      </c>
    </row>
    <row r="145" s="13" customFormat="1">
      <c r="A145" s="13"/>
      <c r="B145" s="215"/>
      <c r="C145" s="216"/>
      <c r="D145" s="210" t="s">
        <v>121</v>
      </c>
      <c r="E145" s="217" t="s">
        <v>19</v>
      </c>
      <c r="F145" s="218" t="s">
        <v>217</v>
      </c>
      <c r="G145" s="216"/>
      <c r="H145" s="219">
        <v>38.399999999999999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5" t="s">
        <v>121</v>
      </c>
      <c r="AU145" s="225" t="s">
        <v>79</v>
      </c>
      <c r="AV145" s="13" t="s">
        <v>79</v>
      </c>
      <c r="AW145" s="13" t="s">
        <v>33</v>
      </c>
      <c r="AX145" s="13" t="s">
        <v>72</v>
      </c>
      <c r="AY145" s="225" t="s">
        <v>109</v>
      </c>
    </row>
    <row r="146" s="13" customFormat="1">
      <c r="A146" s="13"/>
      <c r="B146" s="215"/>
      <c r="C146" s="216"/>
      <c r="D146" s="210" t="s">
        <v>121</v>
      </c>
      <c r="E146" s="217" t="s">
        <v>19</v>
      </c>
      <c r="F146" s="218" t="s">
        <v>218</v>
      </c>
      <c r="G146" s="216"/>
      <c r="H146" s="219">
        <v>16.800000000000001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5" t="s">
        <v>121</v>
      </c>
      <c r="AU146" s="225" t="s">
        <v>79</v>
      </c>
      <c r="AV146" s="13" t="s">
        <v>79</v>
      </c>
      <c r="AW146" s="13" t="s">
        <v>33</v>
      </c>
      <c r="AX146" s="13" t="s">
        <v>72</v>
      </c>
      <c r="AY146" s="225" t="s">
        <v>109</v>
      </c>
    </row>
    <row r="147" s="13" customFormat="1">
      <c r="A147" s="13"/>
      <c r="B147" s="215"/>
      <c r="C147" s="216"/>
      <c r="D147" s="210" t="s">
        <v>121</v>
      </c>
      <c r="E147" s="217" t="s">
        <v>19</v>
      </c>
      <c r="F147" s="218" t="s">
        <v>219</v>
      </c>
      <c r="G147" s="216"/>
      <c r="H147" s="219">
        <v>1.25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5" t="s">
        <v>121</v>
      </c>
      <c r="AU147" s="225" t="s">
        <v>79</v>
      </c>
      <c r="AV147" s="13" t="s">
        <v>79</v>
      </c>
      <c r="AW147" s="13" t="s">
        <v>33</v>
      </c>
      <c r="AX147" s="13" t="s">
        <v>72</v>
      </c>
      <c r="AY147" s="225" t="s">
        <v>109</v>
      </c>
    </row>
    <row r="148" s="14" customFormat="1">
      <c r="A148" s="14"/>
      <c r="B148" s="226"/>
      <c r="C148" s="227"/>
      <c r="D148" s="210" t="s">
        <v>121</v>
      </c>
      <c r="E148" s="228" t="s">
        <v>19</v>
      </c>
      <c r="F148" s="229" t="s">
        <v>127</v>
      </c>
      <c r="G148" s="227"/>
      <c r="H148" s="230">
        <v>71.25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6" t="s">
        <v>121</v>
      </c>
      <c r="AU148" s="236" t="s">
        <v>79</v>
      </c>
      <c r="AV148" s="14" t="s">
        <v>117</v>
      </c>
      <c r="AW148" s="14" t="s">
        <v>33</v>
      </c>
      <c r="AX148" s="14" t="s">
        <v>77</v>
      </c>
      <c r="AY148" s="236" t="s">
        <v>109</v>
      </c>
    </row>
    <row r="149" s="12" customFormat="1" ht="22.8" customHeight="1">
      <c r="A149" s="12"/>
      <c r="B149" s="181"/>
      <c r="C149" s="182"/>
      <c r="D149" s="183" t="s">
        <v>71</v>
      </c>
      <c r="E149" s="195" t="s">
        <v>220</v>
      </c>
      <c r="F149" s="195" t="s">
        <v>221</v>
      </c>
      <c r="G149" s="182"/>
      <c r="H149" s="182"/>
      <c r="I149" s="185"/>
      <c r="J149" s="196">
        <f>BK149</f>
        <v>0</v>
      </c>
      <c r="K149" s="182"/>
      <c r="L149" s="187"/>
      <c r="M149" s="188"/>
      <c r="N149" s="189"/>
      <c r="O149" s="189"/>
      <c r="P149" s="190">
        <f>SUM(P150:P199)</f>
        <v>0</v>
      </c>
      <c r="Q149" s="189"/>
      <c r="R149" s="190">
        <f>SUM(R150:R199)</f>
        <v>2.2335419600000002</v>
      </c>
      <c r="S149" s="189"/>
      <c r="T149" s="191">
        <f>SUM(T150:T199)</f>
        <v>0.186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2" t="s">
        <v>79</v>
      </c>
      <c r="AT149" s="193" t="s">
        <v>71</v>
      </c>
      <c r="AU149" s="193" t="s">
        <v>77</v>
      </c>
      <c r="AY149" s="192" t="s">
        <v>109</v>
      </c>
      <c r="BK149" s="194">
        <f>SUM(BK150:BK199)</f>
        <v>0</v>
      </c>
    </row>
    <row r="150" s="2" customFormat="1" ht="24.15" customHeight="1">
      <c r="A150" s="38"/>
      <c r="B150" s="39"/>
      <c r="C150" s="197" t="s">
        <v>222</v>
      </c>
      <c r="D150" s="197" t="s">
        <v>112</v>
      </c>
      <c r="E150" s="198" t="s">
        <v>223</v>
      </c>
      <c r="F150" s="199" t="s">
        <v>224</v>
      </c>
      <c r="G150" s="200" t="s">
        <v>225</v>
      </c>
      <c r="H150" s="201">
        <v>2</v>
      </c>
      <c r="I150" s="202"/>
      <c r="J150" s="203">
        <f>ROUND(I150*H150,2)</f>
        <v>0</v>
      </c>
      <c r="K150" s="199" t="s">
        <v>116</v>
      </c>
      <c r="L150" s="44"/>
      <c r="M150" s="204" t="s">
        <v>19</v>
      </c>
      <c r="N150" s="205" t="s">
        <v>43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0.0030000000000000001</v>
      </c>
      <c r="T150" s="207">
        <f>S150*H150</f>
        <v>0.0060000000000000001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212</v>
      </c>
      <c r="AT150" s="208" t="s">
        <v>112</v>
      </c>
      <c r="AU150" s="208" t="s">
        <v>79</v>
      </c>
      <c r="AY150" s="17" t="s">
        <v>109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77</v>
      </c>
      <c r="BK150" s="209">
        <f>ROUND(I150*H150,2)</f>
        <v>0</v>
      </c>
      <c r="BL150" s="17" t="s">
        <v>212</v>
      </c>
      <c r="BM150" s="208" t="s">
        <v>226</v>
      </c>
    </row>
    <row r="151" s="2" customFormat="1">
      <c r="A151" s="38"/>
      <c r="B151" s="39"/>
      <c r="C151" s="40"/>
      <c r="D151" s="210" t="s">
        <v>119</v>
      </c>
      <c r="E151" s="40"/>
      <c r="F151" s="211" t="s">
        <v>227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119</v>
      </c>
      <c r="AU151" s="17" t="s">
        <v>79</v>
      </c>
    </row>
    <row r="152" s="13" customFormat="1">
      <c r="A152" s="13"/>
      <c r="B152" s="215"/>
      <c r="C152" s="216"/>
      <c r="D152" s="210" t="s">
        <v>121</v>
      </c>
      <c r="E152" s="217" t="s">
        <v>19</v>
      </c>
      <c r="F152" s="218" t="s">
        <v>79</v>
      </c>
      <c r="G152" s="216"/>
      <c r="H152" s="219">
        <v>2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5" t="s">
        <v>121</v>
      </c>
      <c r="AU152" s="225" t="s">
        <v>79</v>
      </c>
      <c r="AV152" s="13" t="s">
        <v>79</v>
      </c>
      <c r="AW152" s="13" t="s">
        <v>33</v>
      </c>
      <c r="AX152" s="13" t="s">
        <v>77</v>
      </c>
      <c r="AY152" s="225" t="s">
        <v>109</v>
      </c>
    </row>
    <row r="153" s="2" customFormat="1" ht="24.15" customHeight="1">
      <c r="A153" s="38"/>
      <c r="B153" s="39"/>
      <c r="C153" s="197" t="s">
        <v>8</v>
      </c>
      <c r="D153" s="197" t="s">
        <v>112</v>
      </c>
      <c r="E153" s="198" t="s">
        <v>228</v>
      </c>
      <c r="F153" s="199" t="s">
        <v>229</v>
      </c>
      <c r="G153" s="200" t="s">
        <v>225</v>
      </c>
      <c r="H153" s="201">
        <v>36</v>
      </c>
      <c r="I153" s="202"/>
      <c r="J153" s="203">
        <f>ROUND(I153*H153,2)</f>
        <v>0</v>
      </c>
      <c r="K153" s="199" t="s">
        <v>116</v>
      </c>
      <c r="L153" s="44"/>
      <c r="M153" s="204" t="s">
        <v>19</v>
      </c>
      <c r="N153" s="205" t="s">
        <v>43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0.0050000000000000001</v>
      </c>
      <c r="T153" s="207">
        <f>S153*H153</f>
        <v>0.17999999999999999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212</v>
      </c>
      <c r="AT153" s="208" t="s">
        <v>112</v>
      </c>
      <c r="AU153" s="208" t="s">
        <v>79</v>
      </c>
      <c r="AY153" s="17" t="s">
        <v>109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77</v>
      </c>
      <c r="BK153" s="209">
        <f>ROUND(I153*H153,2)</f>
        <v>0</v>
      </c>
      <c r="BL153" s="17" t="s">
        <v>212</v>
      </c>
      <c r="BM153" s="208" t="s">
        <v>230</v>
      </c>
    </row>
    <row r="154" s="2" customFormat="1">
      <c r="A154" s="38"/>
      <c r="B154" s="39"/>
      <c r="C154" s="40"/>
      <c r="D154" s="210" t="s">
        <v>119</v>
      </c>
      <c r="E154" s="40"/>
      <c r="F154" s="211" t="s">
        <v>231</v>
      </c>
      <c r="G154" s="40"/>
      <c r="H154" s="40"/>
      <c r="I154" s="212"/>
      <c r="J154" s="40"/>
      <c r="K154" s="40"/>
      <c r="L154" s="44"/>
      <c r="M154" s="213"/>
      <c r="N154" s="21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119</v>
      </c>
      <c r="AU154" s="17" t="s">
        <v>79</v>
      </c>
    </row>
    <row r="155" s="13" customFormat="1">
      <c r="A155" s="13"/>
      <c r="B155" s="215"/>
      <c r="C155" s="216"/>
      <c r="D155" s="210" t="s">
        <v>121</v>
      </c>
      <c r="E155" s="217" t="s">
        <v>19</v>
      </c>
      <c r="F155" s="218" t="s">
        <v>232</v>
      </c>
      <c r="G155" s="216"/>
      <c r="H155" s="219">
        <v>36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5" t="s">
        <v>121</v>
      </c>
      <c r="AU155" s="225" t="s">
        <v>79</v>
      </c>
      <c r="AV155" s="13" t="s">
        <v>79</v>
      </c>
      <c r="AW155" s="13" t="s">
        <v>33</v>
      </c>
      <c r="AX155" s="13" t="s">
        <v>77</v>
      </c>
      <c r="AY155" s="225" t="s">
        <v>109</v>
      </c>
    </row>
    <row r="156" s="2" customFormat="1" ht="24.15" customHeight="1">
      <c r="A156" s="38"/>
      <c r="B156" s="39"/>
      <c r="C156" s="197" t="s">
        <v>212</v>
      </c>
      <c r="D156" s="197" t="s">
        <v>112</v>
      </c>
      <c r="E156" s="198" t="s">
        <v>233</v>
      </c>
      <c r="F156" s="199" t="s">
        <v>234</v>
      </c>
      <c r="G156" s="200" t="s">
        <v>115</v>
      </c>
      <c r="H156" s="201">
        <v>25.448</v>
      </c>
      <c r="I156" s="202"/>
      <c r="J156" s="203">
        <f>ROUND(I156*H156,2)</f>
        <v>0</v>
      </c>
      <c r="K156" s="199" t="s">
        <v>116</v>
      </c>
      <c r="L156" s="44"/>
      <c r="M156" s="204" t="s">
        <v>19</v>
      </c>
      <c r="N156" s="205" t="s">
        <v>43</v>
      </c>
      <c r="O156" s="84"/>
      <c r="P156" s="206">
        <f>O156*H156</f>
        <v>0</v>
      </c>
      <c r="Q156" s="206">
        <v>0.00027</v>
      </c>
      <c r="R156" s="206">
        <f>Q156*H156</f>
        <v>0.0068709600000000006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212</v>
      </c>
      <c r="AT156" s="208" t="s">
        <v>112</v>
      </c>
      <c r="AU156" s="208" t="s">
        <v>79</v>
      </c>
      <c r="AY156" s="17" t="s">
        <v>109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77</v>
      </c>
      <c r="BK156" s="209">
        <f>ROUND(I156*H156,2)</f>
        <v>0</v>
      </c>
      <c r="BL156" s="17" t="s">
        <v>212</v>
      </c>
      <c r="BM156" s="208" t="s">
        <v>235</v>
      </c>
    </row>
    <row r="157" s="2" customFormat="1">
      <c r="A157" s="38"/>
      <c r="B157" s="39"/>
      <c r="C157" s="40"/>
      <c r="D157" s="210" t="s">
        <v>119</v>
      </c>
      <c r="E157" s="40"/>
      <c r="F157" s="211" t="s">
        <v>236</v>
      </c>
      <c r="G157" s="40"/>
      <c r="H157" s="40"/>
      <c r="I157" s="212"/>
      <c r="J157" s="40"/>
      <c r="K157" s="40"/>
      <c r="L157" s="44"/>
      <c r="M157" s="213"/>
      <c r="N157" s="21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119</v>
      </c>
      <c r="AU157" s="17" t="s">
        <v>79</v>
      </c>
    </row>
    <row r="158" s="13" customFormat="1">
      <c r="A158" s="13"/>
      <c r="B158" s="215"/>
      <c r="C158" s="216"/>
      <c r="D158" s="210" t="s">
        <v>121</v>
      </c>
      <c r="E158" s="217" t="s">
        <v>19</v>
      </c>
      <c r="F158" s="218" t="s">
        <v>158</v>
      </c>
      <c r="G158" s="216"/>
      <c r="H158" s="219">
        <v>23.128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5" t="s">
        <v>121</v>
      </c>
      <c r="AU158" s="225" t="s">
        <v>79</v>
      </c>
      <c r="AV158" s="13" t="s">
        <v>79</v>
      </c>
      <c r="AW158" s="13" t="s">
        <v>33</v>
      </c>
      <c r="AX158" s="13" t="s">
        <v>72</v>
      </c>
      <c r="AY158" s="225" t="s">
        <v>109</v>
      </c>
    </row>
    <row r="159" s="13" customFormat="1">
      <c r="A159" s="13"/>
      <c r="B159" s="215"/>
      <c r="C159" s="216"/>
      <c r="D159" s="210" t="s">
        <v>121</v>
      </c>
      <c r="E159" s="217" t="s">
        <v>19</v>
      </c>
      <c r="F159" s="218" t="s">
        <v>159</v>
      </c>
      <c r="G159" s="216"/>
      <c r="H159" s="219">
        <v>2.3199999999999998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5" t="s">
        <v>121</v>
      </c>
      <c r="AU159" s="225" t="s">
        <v>79</v>
      </c>
      <c r="AV159" s="13" t="s">
        <v>79</v>
      </c>
      <c r="AW159" s="13" t="s">
        <v>33</v>
      </c>
      <c r="AX159" s="13" t="s">
        <v>72</v>
      </c>
      <c r="AY159" s="225" t="s">
        <v>109</v>
      </c>
    </row>
    <row r="160" s="14" customFormat="1">
      <c r="A160" s="14"/>
      <c r="B160" s="226"/>
      <c r="C160" s="227"/>
      <c r="D160" s="210" t="s">
        <v>121</v>
      </c>
      <c r="E160" s="228" t="s">
        <v>19</v>
      </c>
      <c r="F160" s="229" t="s">
        <v>127</v>
      </c>
      <c r="G160" s="227"/>
      <c r="H160" s="230">
        <v>25.448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6" t="s">
        <v>121</v>
      </c>
      <c r="AU160" s="236" t="s">
        <v>79</v>
      </c>
      <c r="AV160" s="14" t="s">
        <v>117</v>
      </c>
      <c r="AW160" s="14" t="s">
        <v>33</v>
      </c>
      <c r="AX160" s="14" t="s">
        <v>77</v>
      </c>
      <c r="AY160" s="236" t="s">
        <v>109</v>
      </c>
    </row>
    <row r="161" s="2" customFormat="1" ht="14.4" customHeight="1">
      <c r="A161" s="38"/>
      <c r="B161" s="39"/>
      <c r="C161" s="237" t="s">
        <v>237</v>
      </c>
      <c r="D161" s="237" t="s">
        <v>238</v>
      </c>
      <c r="E161" s="238" t="s">
        <v>239</v>
      </c>
      <c r="F161" s="239" t="s">
        <v>240</v>
      </c>
      <c r="G161" s="240" t="s">
        <v>225</v>
      </c>
      <c r="H161" s="241">
        <v>11</v>
      </c>
      <c r="I161" s="242"/>
      <c r="J161" s="243">
        <f>ROUND(I161*H161,2)</f>
        <v>0</v>
      </c>
      <c r="K161" s="239" t="s">
        <v>19</v>
      </c>
      <c r="L161" s="244"/>
      <c r="M161" s="245" t="s">
        <v>19</v>
      </c>
      <c r="N161" s="246" t="s">
        <v>43</v>
      </c>
      <c r="O161" s="84"/>
      <c r="P161" s="206">
        <f>O161*H161</f>
        <v>0</v>
      </c>
      <c r="Q161" s="206">
        <v>0.045999999999999999</v>
      </c>
      <c r="R161" s="206">
        <f>Q161*H161</f>
        <v>0.50600000000000001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241</v>
      </c>
      <c r="AT161" s="208" t="s">
        <v>238</v>
      </c>
      <c r="AU161" s="208" t="s">
        <v>79</v>
      </c>
      <c r="AY161" s="17" t="s">
        <v>109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77</v>
      </c>
      <c r="BK161" s="209">
        <f>ROUND(I161*H161,2)</f>
        <v>0</v>
      </c>
      <c r="BL161" s="17" t="s">
        <v>212</v>
      </c>
      <c r="BM161" s="208" t="s">
        <v>242</v>
      </c>
    </row>
    <row r="162" s="2" customFormat="1">
      <c r="A162" s="38"/>
      <c r="B162" s="39"/>
      <c r="C162" s="40"/>
      <c r="D162" s="210" t="s">
        <v>119</v>
      </c>
      <c r="E162" s="40"/>
      <c r="F162" s="211" t="s">
        <v>240</v>
      </c>
      <c r="G162" s="40"/>
      <c r="H162" s="40"/>
      <c r="I162" s="212"/>
      <c r="J162" s="40"/>
      <c r="K162" s="40"/>
      <c r="L162" s="44"/>
      <c r="M162" s="213"/>
      <c r="N162" s="214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119</v>
      </c>
      <c r="AU162" s="17" t="s">
        <v>79</v>
      </c>
    </row>
    <row r="163" s="2" customFormat="1" ht="14.4" customHeight="1">
      <c r="A163" s="38"/>
      <c r="B163" s="39"/>
      <c r="C163" s="237" t="s">
        <v>243</v>
      </c>
      <c r="D163" s="237" t="s">
        <v>238</v>
      </c>
      <c r="E163" s="238" t="s">
        <v>244</v>
      </c>
      <c r="F163" s="239" t="s">
        <v>245</v>
      </c>
      <c r="G163" s="240" t="s">
        <v>225</v>
      </c>
      <c r="H163" s="241">
        <v>2</v>
      </c>
      <c r="I163" s="242"/>
      <c r="J163" s="243">
        <f>ROUND(I163*H163,2)</f>
        <v>0</v>
      </c>
      <c r="K163" s="239" t="s">
        <v>19</v>
      </c>
      <c r="L163" s="244"/>
      <c r="M163" s="245" t="s">
        <v>19</v>
      </c>
      <c r="N163" s="246" t="s">
        <v>43</v>
      </c>
      <c r="O163" s="84"/>
      <c r="P163" s="206">
        <f>O163*H163</f>
        <v>0</v>
      </c>
      <c r="Q163" s="206">
        <v>0.045999999999999999</v>
      </c>
      <c r="R163" s="206">
        <f>Q163*H163</f>
        <v>0.091999999999999998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241</v>
      </c>
      <c r="AT163" s="208" t="s">
        <v>238</v>
      </c>
      <c r="AU163" s="208" t="s">
        <v>79</v>
      </c>
      <c r="AY163" s="17" t="s">
        <v>109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7" t="s">
        <v>77</v>
      </c>
      <c r="BK163" s="209">
        <f>ROUND(I163*H163,2)</f>
        <v>0</v>
      </c>
      <c r="BL163" s="17" t="s">
        <v>212</v>
      </c>
      <c r="BM163" s="208" t="s">
        <v>246</v>
      </c>
    </row>
    <row r="164" s="2" customFormat="1">
      <c r="A164" s="38"/>
      <c r="B164" s="39"/>
      <c r="C164" s="40"/>
      <c r="D164" s="210" t="s">
        <v>119</v>
      </c>
      <c r="E164" s="40"/>
      <c r="F164" s="211" t="s">
        <v>245</v>
      </c>
      <c r="G164" s="40"/>
      <c r="H164" s="40"/>
      <c r="I164" s="212"/>
      <c r="J164" s="40"/>
      <c r="K164" s="40"/>
      <c r="L164" s="44"/>
      <c r="M164" s="213"/>
      <c r="N164" s="21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119</v>
      </c>
      <c r="AU164" s="17" t="s">
        <v>79</v>
      </c>
    </row>
    <row r="165" s="2" customFormat="1" ht="24.15" customHeight="1">
      <c r="A165" s="38"/>
      <c r="B165" s="39"/>
      <c r="C165" s="197" t="s">
        <v>247</v>
      </c>
      <c r="D165" s="197" t="s">
        <v>112</v>
      </c>
      <c r="E165" s="198" t="s">
        <v>248</v>
      </c>
      <c r="F165" s="199" t="s">
        <v>249</v>
      </c>
      <c r="G165" s="200" t="s">
        <v>115</v>
      </c>
      <c r="H165" s="201">
        <v>104.84999999999999</v>
      </c>
      <c r="I165" s="202"/>
      <c r="J165" s="203">
        <f>ROUND(I165*H165,2)</f>
        <v>0</v>
      </c>
      <c r="K165" s="199" t="s">
        <v>116</v>
      </c>
      <c r="L165" s="44"/>
      <c r="M165" s="204" t="s">
        <v>19</v>
      </c>
      <c r="N165" s="205" t="s">
        <v>43</v>
      </c>
      <c r="O165" s="84"/>
      <c r="P165" s="206">
        <f>O165*H165</f>
        <v>0</v>
      </c>
      <c r="Q165" s="206">
        <v>0.00025999999999999998</v>
      </c>
      <c r="R165" s="206">
        <f>Q165*H165</f>
        <v>0.027260999999999997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212</v>
      </c>
      <c r="AT165" s="208" t="s">
        <v>112</v>
      </c>
      <c r="AU165" s="208" t="s">
        <v>79</v>
      </c>
      <c r="AY165" s="17" t="s">
        <v>109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77</v>
      </c>
      <c r="BK165" s="209">
        <f>ROUND(I165*H165,2)</f>
        <v>0</v>
      </c>
      <c r="BL165" s="17" t="s">
        <v>212</v>
      </c>
      <c r="BM165" s="208" t="s">
        <v>250</v>
      </c>
    </row>
    <row r="166" s="2" customFormat="1">
      <c r="A166" s="38"/>
      <c r="B166" s="39"/>
      <c r="C166" s="40"/>
      <c r="D166" s="210" t="s">
        <v>119</v>
      </c>
      <c r="E166" s="40"/>
      <c r="F166" s="211" t="s">
        <v>251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119</v>
      </c>
      <c r="AU166" s="17" t="s">
        <v>79</v>
      </c>
    </row>
    <row r="167" s="13" customFormat="1">
      <c r="A167" s="13"/>
      <c r="B167" s="215"/>
      <c r="C167" s="216"/>
      <c r="D167" s="210" t="s">
        <v>121</v>
      </c>
      <c r="E167" s="217" t="s">
        <v>19</v>
      </c>
      <c r="F167" s="218" t="s">
        <v>160</v>
      </c>
      <c r="G167" s="216"/>
      <c r="H167" s="219">
        <v>69.504000000000005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5" t="s">
        <v>121</v>
      </c>
      <c r="AU167" s="225" t="s">
        <v>79</v>
      </c>
      <c r="AV167" s="13" t="s">
        <v>79</v>
      </c>
      <c r="AW167" s="13" t="s">
        <v>33</v>
      </c>
      <c r="AX167" s="13" t="s">
        <v>72</v>
      </c>
      <c r="AY167" s="225" t="s">
        <v>109</v>
      </c>
    </row>
    <row r="168" s="13" customFormat="1">
      <c r="A168" s="13"/>
      <c r="B168" s="215"/>
      <c r="C168" s="216"/>
      <c r="D168" s="210" t="s">
        <v>121</v>
      </c>
      <c r="E168" s="217" t="s">
        <v>19</v>
      </c>
      <c r="F168" s="218" t="s">
        <v>161</v>
      </c>
      <c r="G168" s="216"/>
      <c r="H168" s="219">
        <v>33.095999999999997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5" t="s">
        <v>121</v>
      </c>
      <c r="AU168" s="225" t="s">
        <v>79</v>
      </c>
      <c r="AV168" s="13" t="s">
        <v>79</v>
      </c>
      <c r="AW168" s="13" t="s">
        <v>33</v>
      </c>
      <c r="AX168" s="13" t="s">
        <v>72</v>
      </c>
      <c r="AY168" s="225" t="s">
        <v>109</v>
      </c>
    </row>
    <row r="169" s="13" customFormat="1">
      <c r="A169" s="13"/>
      <c r="B169" s="215"/>
      <c r="C169" s="216"/>
      <c r="D169" s="210" t="s">
        <v>121</v>
      </c>
      <c r="E169" s="217" t="s">
        <v>19</v>
      </c>
      <c r="F169" s="218" t="s">
        <v>252</v>
      </c>
      <c r="G169" s="216"/>
      <c r="H169" s="219">
        <v>2.25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5" t="s">
        <v>121</v>
      </c>
      <c r="AU169" s="225" t="s">
        <v>79</v>
      </c>
      <c r="AV169" s="13" t="s">
        <v>79</v>
      </c>
      <c r="AW169" s="13" t="s">
        <v>33</v>
      </c>
      <c r="AX169" s="13" t="s">
        <v>72</v>
      </c>
      <c r="AY169" s="225" t="s">
        <v>109</v>
      </c>
    </row>
    <row r="170" s="14" customFormat="1">
      <c r="A170" s="14"/>
      <c r="B170" s="226"/>
      <c r="C170" s="227"/>
      <c r="D170" s="210" t="s">
        <v>121</v>
      </c>
      <c r="E170" s="228" t="s">
        <v>19</v>
      </c>
      <c r="F170" s="229" t="s">
        <v>127</v>
      </c>
      <c r="G170" s="227"/>
      <c r="H170" s="230">
        <v>104.84999999999999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6" t="s">
        <v>121</v>
      </c>
      <c r="AU170" s="236" t="s">
        <v>79</v>
      </c>
      <c r="AV170" s="14" t="s">
        <v>117</v>
      </c>
      <c r="AW170" s="14" t="s">
        <v>33</v>
      </c>
      <c r="AX170" s="14" t="s">
        <v>77</v>
      </c>
      <c r="AY170" s="236" t="s">
        <v>109</v>
      </c>
    </row>
    <row r="171" s="2" customFormat="1" ht="14.4" customHeight="1">
      <c r="A171" s="38"/>
      <c r="B171" s="39"/>
      <c r="C171" s="237" t="s">
        <v>253</v>
      </c>
      <c r="D171" s="237" t="s">
        <v>238</v>
      </c>
      <c r="E171" s="238" t="s">
        <v>254</v>
      </c>
      <c r="F171" s="239" t="s">
        <v>255</v>
      </c>
      <c r="G171" s="240" t="s">
        <v>225</v>
      </c>
      <c r="H171" s="241">
        <v>16</v>
      </c>
      <c r="I171" s="242"/>
      <c r="J171" s="243">
        <f>ROUND(I171*H171,2)</f>
        <v>0</v>
      </c>
      <c r="K171" s="239" t="s">
        <v>19</v>
      </c>
      <c r="L171" s="244"/>
      <c r="M171" s="245" t="s">
        <v>19</v>
      </c>
      <c r="N171" s="246" t="s">
        <v>43</v>
      </c>
      <c r="O171" s="84"/>
      <c r="P171" s="206">
        <f>O171*H171</f>
        <v>0</v>
      </c>
      <c r="Q171" s="206">
        <v>0.042999999999999997</v>
      </c>
      <c r="R171" s="206">
        <f>Q171*H171</f>
        <v>0.68799999999999994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241</v>
      </c>
      <c r="AT171" s="208" t="s">
        <v>238</v>
      </c>
      <c r="AU171" s="208" t="s">
        <v>79</v>
      </c>
      <c r="AY171" s="17" t="s">
        <v>109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77</v>
      </c>
      <c r="BK171" s="209">
        <f>ROUND(I171*H171,2)</f>
        <v>0</v>
      </c>
      <c r="BL171" s="17" t="s">
        <v>212</v>
      </c>
      <c r="BM171" s="208" t="s">
        <v>256</v>
      </c>
    </row>
    <row r="172" s="2" customFormat="1">
      <c r="A172" s="38"/>
      <c r="B172" s="39"/>
      <c r="C172" s="40"/>
      <c r="D172" s="210" t="s">
        <v>119</v>
      </c>
      <c r="E172" s="40"/>
      <c r="F172" s="211" t="s">
        <v>255</v>
      </c>
      <c r="G172" s="40"/>
      <c r="H172" s="40"/>
      <c r="I172" s="212"/>
      <c r="J172" s="40"/>
      <c r="K172" s="40"/>
      <c r="L172" s="44"/>
      <c r="M172" s="213"/>
      <c r="N172" s="214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119</v>
      </c>
      <c r="AU172" s="17" t="s">
        <v>79</v>
      </c>
    </row>
    <row r="173" s="2" customFormat="1" ht="14.4" customHeight="1">
      <c r="A173" s="38"/>
      <c r="B173" s="39"/>
      <c r="C173" s="237" t="s">
        <v>7</v>
      </c>
      <c r="D173" s="237" t="s">
        <v>238</v>
      </c>
      <c r="E173" s="238" t="s">
        <v>257</v>
      </c>
      <c r="F173" s="239" t="s">
        <v>258</v>
      </c>
      <c r="G173" s="240" t="s">
        <v>225</v>
      </c>
      <c r="H173" s="241">
        <v>8</v>
      </c>
      <c r="I173" s="242"/>
      <c r="J173" s="243">
        <f>ROUND(I173*H173,2)</f>
        <v>0</v>
      </c>
      <c r="K173" s="239" t="s">
        <v>19</v>
      </c>
      <c r="L173" s="244"/>
      <c r="M173" s="245" t="s">
        <v>19</v>
      </c>
      <c r="N173" s="246" t="s">
        <v>43</v>
      </c>
      <c r="O173" s="84"/>
      <c r="P173" s="206">
        <f>O173*H173</f>
        <v>0</v>
      </c>
      <c r="Q173" s="206">
        <v>0.042999999999999997</v>
      </c>
      <c r="R173" s="206">
        <f>Q173*H173</f>
        <v>0.34399999999999997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241</v>
      </c>
      <c r="AT173" s="208" t="s">
        <v>238</v>
      </c>
      <c r="AU173" s="208" t="s">
        <v>79</v>
      </c>
      <c r="AY173" s="17" t="s">
        <v>109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77</v>
      </c>
      <c r="BK173" s="209">
        <f>ROUND(I173*H173,2)</f>
        <v>0</v>
      </c>
      <c r="BL173" s="17" t="s">
        <v>212</v>
      </c>
      <c r="BM173" s="208" t="s">
        <v>259</v>
      </c>
    </row>
    <row r="174" s="2" customFormat="1">
      <c r="A174" s="38"/>
      <c r="B174" s="39"/>
      <c r="C174" s="40"/>
      <c r="D174" s="210" t="s">
        <v>119</v>
      </c>
      <c r="E174" s="40"/>
      <c r="F174" s="211" t="s">
        <v>258</v>
      </c>
      <c r="G174" s="40"/>
      <c r="H174" s="40"/>
      <c r="I174" s="212"/>
      <c r="J174" s="40"/>
      <c r="K174" s="40"/>
      <c r="L174" s="44"/>
      <c r="M174" s="213"/>
      <c r="N174" s="214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119</v>
      </c>
      <c r="AU174" s="17" t="s">
        <v>79</v>
      </c>
    </row>
    <row r="175" s="2" customFormat="1" ht="14.4" customHeight="1">
      <c r="A175" s="38"/>
      <c r="B175" s="39"/>
      <c r="C175" s="237" t="s">
        <v>260</v>
      </c>
      <c r="D175" s="237" t="s">
        <v>238</v>
      </c>
      <c r="E175" s="238" t="s">
        <v>261</v>
      </c>
      <c r="F175" s="239" t="s">
        <v>262</v>
      </c>
      <c r="G175" s="240" t="s">
        <v>225</v>
      </c>
      <c r="H175" s="241">
        <v>1</v>
      </c>
      <c r="I175" s="242"/>
      <c r="J175" s="243">
        <f>ROUND(I175*H175,2)</f>
        <v>0</v>
      </c>
      <c r="K175" s="239" t="s">
        <v>19</v>
      </c>
      <c r="L175" s="244"/>
      <c r="M175" s="245" t="s">
        <v>19</v>
      </c>
      <c r="N175" s="246" t="s">
        <v>43</v>
      </c>
      <c r="O175" s="84"/>
      <c r="P175" s="206">
        <f>O175*H175</f>
        <v>0</v>
      </c>
      <c r="Q175" s="206">
        <v>0.042999999999999997</v>
      </c>
      <c r="R175" s="206">
        <f>Q175*H175</f>
        <v>0.042999999999999997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241</v>
      </c>
      <c r="AT175" s="208" t="s">
        <v>238</v>
      </c>
      <c r="AU175" s="208" t="s">
        <v>79</v>
      </c>
      <c r="AY175" s="17" t="s">
        <v>109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77</v>
      </c>
      <c r="BK175" s="209">
        <f>ROUND(I175*H175,2)</f>
        <v>0</v>
      </c>
      <c r="BL175" s="17" t="s">
        <v>212</v>
      </c>
      <c r="BM175" s="208" t="s">
        <v>263</v>
      </c>
    </row>
    <row r="176" s="2" customFormat="1">
      <c r="A176" s="38"/>
      <c r="B176" s="39"/>
      <c r="C176" s="40"/>
      <c r="D176" s="210" t="s">
        <v>119</v>
      </c>
      <c r="E176" s="40"/>
      <c r="F176" s="211" t="s">
        <v>262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119</v>
      </c>
      <c r="AU176" s="17" t="s">
        <v>79</v>
      </c>
    </row>
    <row r="177" s="2" customFormat="1" ht="24.15" customHeight="1">
      <c r="A177" s="38"/>
      <c r="B177" s="39"/>
      <c r="C177" s="197" t="s">
        <v>264</v>
      </c>
      <c r="D177" s="197" t="s">
        <v>112</v>
      </c>
      <c r="E177" s="198" t="s">
        <v>265</v>
      </c>
      <c r="F177" s="199" t="s">
        <v>266</v>
      </c>
      <c r="G177" s="200" t="s">
        <v>225</v>
      </c>
      <c r="H177" s="201">
        <v>2</v>
      </c>
      <c r="I177" s="202"/>
      <c r="J177" s="203">
        <f>ROUND(I177*H177,2)</f>
        <v>0</v>
      </c>
      <c r="K177" s="199" t="s">
        <v>116</v>
      </c>
      <c r="L177" s="44"/>
      <c r="M177" s="204" t="s">
        <v>19</v>
      </c>
      <c r="N177" s="205" t="s">
        <v>43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212</v>
      </c>
      <c r="AT177" s="208" t="s">
        <v>112</v>
      </c>
      <c r="AU177" s="208" t="s">
        <v>79</v>
      </c>
      <c r="AY177" s="17" t="s">
        <v>109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77</v>
      </c>
      <c r="BK177" s="209">
        <f>ROUND(I177*H177,2)</f>
        <v>0</v>
      </c>
      <c r="BL177" s="17" t="s">
        <v>212</v>
      </c>
      <c r="BM177" s="208" t="s">
        <v>267</v>
      </c>
    </row>
    <row r="178" s="2" customFormat="1">
      <c r="A178" s="38"/>
      <c r="B178" s="39"/>
      <c r="C178" s="40"/>
      <c r="D178" s="210" t="s">
        <v>119</v>
      </c>
      <c r="E178" s="40"/>
      <c r="F178" s="211" t="s">
        <v>268</v>
      </c>
      <c r="G178" s="40"/>
      <c r="H178" s="40"/>
      <c r="I178" s="212"/>
      <c r="J178" s="40"/>
      <c r="K178" s="40"/>
      <c r="L178" s="44"/>
      <c r="M178" s="213"/>
      <c r="N178" s="21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119</v>
      </c>
      <c r="AU178" s="17" t="s">
        <v>79</v>
      </c>
    </row>
    <row r="179" s="13" customFormat="1">
      <c r="A179" s="13"/>
      <c r="B179" s="215"/>
      <c r="C179" s="216"/>
      <c r="D179" s="210" t="s">
        <v>121</v>
      </c>
      <c r="E179" s="217" t="s">
        <v>19</v>
      </c>
      <c r="F179" s="218" t="s">
        <v>79</v>
      </c>
      <c r="G179" s="216"/>
      <c r="H179" s="219">
        <v>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5" t="s">
        <v>121</v>
      </c>
      <c r="AU179" s="225" t="s">
        <v>79</v>
      </c>
      <c r="AV179" s="13" t="s">
        <v>79</v>
      </c>
      <c r="AW179" s="13" t="s">
        <v>33</v>
      </c>
      <c r="AX179" s="13" t="s">
        <v>77</v>
      </c>
      <c r="AY179" s="225" t="s">
        <v>109</v>
      </c>
    </row>
    <row r="180" s="2" customFormat="1" ht="24.15" customHeight="1">
      <c r="A180" s="38"/>
      <c r="B180" s="39"/>
      <c r="C180" s="237" t="s">
        <v>269</v>
      </c>
      <c r="D180" s="237" t="s">
        <v>238</v>
      </c>
      <c r="E180" s="238" t="s">
        <v>270</v>
      </c>
      <c r="F180" s="239" t="s">
        <v>271</v>
      </c>
      <c r="G180" s="240" t="s">
        <v>211</v>
      </c>
      <c r="H180" s="241">
        <v>1.6000000000000001</v>
      </c>
      <c r="I180" s="242"/>
      <c r="J180" s="243">
        <f>ROUND(I180*H180,2)</f>
        <v>0</v>
      </c>
      <c r="K180" s="239" t="s">
        <v>116</v>
      </c>
      <c r="L180" s="244"/>
      <c r="M180" s="245" t="s">
        <v>19</v>
      </c>
      <c r="N180" s="246" t="s">
        <v>43</v>
      </c>
      <c r="O180" s="84"/>
      <c r="P180" s="206">
        <f>O180*H180</f>
        <v>0</v>
      </c>
      <c r="Q180" s="206">
        <v>0.0070000000000000001</v>
      </c>
      <c r="R180" s="206">
        <f>Q180*H180</f>
        <v>0.011200000000000002</v>
      </c>
      <c r="S180" s="206">
        <v>0</v>
      </c>
      <c r="T180" s="20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241</v>
      </c>
      <c r="AT180" s="208" t="s">
        <v>238</v>
      </c>
      <c r="AU180" s="208" t="s">
        <v>79</v>
      </c>
      <c r="AY180" s="17" t="s">
        <v>109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7" t="s">
        <v>77</v>
      </c>
      <c r="BK180" s="209">
        <f>ROUND(I180*H180,2)</f>
        <v>0</v>
      </c>
      <c r="BL180" s="17" t="s">
        <v>212</v>
      </c>
      <c r="BM180" s="208" t="s">
        <v>272</v>
      </c>
    </row>
    <row r="181" s="2" customFormat="1">
      <c r="A181" s="38"/>
      <c r="B181" s="39"/>
      <c r="C181" s="40"/>
      <c r="D181" s="210" t="s">
        <v>119</v>
      </c>
      <c r="E181" s="40"/>
      <c r="F181" s="211" t="s">
        <v>271</v>
      </c>
      <c r="G181" s="40"/>
      <c r="H181" s="40"/>
      <c r="I181" s="212"/>
      <c r="J181" s="40"/>
      <c r="K181" s="40"/>
      <c r="L181" s="44"/>
      <c r="M181" s="213"/>
      <c r="N181" s="21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119</v>
      </c>
      <c r="AU181" s="17" t="s">
        <v>79</v>
      </c>
    </row>
    <row r="182" s="13" customFormat="1">
      <c r="A182" s="13"/>
      <c r="B182" s="215"/>
      <c r="C182" s="216"/>
      <c r="D182" s="210" t="s">
        <v>121</v>
      </c>
      <c r="E182" s="217" t="s">
        <v>19</v>
      </c>
      <c r="F182" s="218" t="s">
        <v>273</v>
      </c>
      <c r="G182" s="216"/>
      <c r="H182" s="219">
        <v>1.6000000000000001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5" t="s">
        <v>121</v>
      </c>
      <c r="AU182" s="225" t="s">
        <v>79</v>
      </c>
      <c r="AV182" s="13" t="s">
        <v>79</v>
      </c>
      <c r="AW182" s="13" t="s">
        <v>33</v>
      </c>
      <c r="AX182" s="13" t="s">
        <v>77</v>
      </c>
      <c r="AY182" s="225" t="s">
        <v>109</v>
      </c>
    </row>
    <row r="183" s="2" customFormat="1" ht="24.15" customHeight="1">
      <c r="A183" s="38"/>
      <c r="B183" s="39"/>
      <c r="C183" s="197" t="s">
        <v>274</v>
      </c>
      <c r="D183" s="197" t="s">
        <v>112</v>
      </c>
      <c r="E183" s="198" t="s">
        <v>275</v>
      </c>
      <c r="F183" s="199" t="s">
        <v>276</v>
      </c>
      <c r="G183" s="200" t="s">
        <v>225</v>
      </c>
      <c r="H183" s="201">
        <v>12</v>
      </c>
      <c r="I183" s="202"/>
      <c r="J183" s="203">
        <f>ROUND(I183*H183,2)</f>
        <v>0</v>
      </c>
      <c r="K183" s="199" t="s">
        <v>116</v>
      </c>
      <c r="L183" s="44"/>
      <c r="M183" s="204" t="s">
        <v>19</v>
      </c>
      <c r="N183" s="205" t="s">
        <v>43</v>
      </c>
      <c r="O183" s="84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212</v>
      </c>
      <c r="AT183" s="208" t="s">
        <v>112</v>
      </c>
      <c r="AU183" s="208" t="s">
        <v>79</v>
      </c>
      <c r="AY183" s="17" t="s">
        <v>109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7" t="s">
        <v>77</v>
      </c>
      <c r="BK183" s="209">
        <f>ROUND(I183*H183,2)</f>
        <v>0</v>
      </c>
      <c r="BL183" s="17" t="s">
        <v>212</v>
      </c>
      <c r="BM183" s="208" t="s">
        <v>277</v>
      </c>
    </row>
    <row r="184" s="2" customFormat="1">
      <c r="A184" s="38"/>
      <c r="B184" s="39"/>
      <c r="C184" s="40"/>
      <c r="D184" s="210" t="s">
        <v>119</v>
      </c>
      <c r="E184" s="40"/>
      <c r="F184" s="211" t="s">
        <v>278</v>
      </c>
      <c r="G184" s="40"/>
      <c r="H184" s="40"/>
      <c r="I184" s="212"/>
      <c r="J184" s="40"/>
      <c r="K184" s="40"/>
      <c r="L184" s="44"/>
      <c r="M184" s="213"/>
      <c r="N184" s="21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119</v>
      </c>
      <c r="AU184" s="17" t="s">
        <v>79</v>
      </c>
    </row>
    <row r="185" s="13" customFormat="1">
      <c r="A185" s="13"/>
      <c r="B185" s="215"/>
      <c r="C185" s="216"/>
      <c r="D185" s="210" t="s">
        <v>121</v>
      </c>
      <c r="E185" s="217" t="s">
        <v>19</v>
      </c>
      <c r="F185" s="218" t="s">
        <v>279</v>
      </c>
      <c r="G185" s="216"/>
      <c r="H185" s="219">
        <v>12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5" t="s">
        <v>121</v>
      </c>
      <c r="AU185" s="225" t="s">
        <v>79</v>
      </c>
      <c r="AV185" s="13" t="s">
        <v>79</v>
      </c>
      <c r="AW185" s="13" t="s">
        <v>33</v>
      </c>
      <c r="AX185" s="13" t="s">
        <v>77</v>
      </c>
      <c r="AY185" s="225" t="s">
        <v>109</v>
      </c>
    </row>
    <row r="186" s="2" customFormat="1" ht="24.15" customHeight="1">
      <c r="A186" s="38"/>
      <c r="B186" s="39"/>
      <c r="C186" s="237" t="s">
        <v>280</v>
      </c>
      <c r="D186" s="237" t="s">
        <v>238</v>
      </c>
      <c r="E186" s="238" t="s">
        <v>270</v>
      </c>
      <c r="F186" s="239" t="s">
        <v>271</v>
      </c>
      <c r="G186" s="240" t="s">
        <v>211</v>
      </c>
      <c r="H186" s="241">
        <v>17.75</v>
      </c>
      <c r="I186" s="242"/>
      <c r="J186" s="243">
        <f>ROUND(I186*H186,2)</f>
        <v>0</v>
      </c>
      <c r="K186" s="239" t="s">
        <v>116</v>
      </c>
      <c r="L186" s="244"/>
      <c r="M186" s="245" t="s">
        <v>19</v>
      </c>
      <c r="N186" s="246" t="s">
        <v>43</v>
      </c>
      <c r="O186" s="84"/>
      <c r="P186" s="206">
        <f>O186*H186</f>
        <v>0</v>
      </c>
      <c r="Q186" s="206">
        <v>0.0070000000000000001</v>
      </c>
      <c r="R186" s="206">
        <f>Q186*H186</f>
        <v>0.12425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241</v>
      </c>
      <c r="AT186" s="208" t="s">
        <v>238</v>
      </c>
      <c r="AU186" s="208" t="s">
        <v>79</v>
      </c>
      <c r="AY186" s="17" t="s">
        <v>109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7" t="s">
        <v>77</v>
      </c>
      <c r="BK186" s="209">
        <f>ROUND(I186*H186,2)</f>
        <v>0</v>
      </c>
      <c r="BL186" s="17" t="s">
        <v>212</v>
      </c>
      <c r="BM186" s="208" t="s">
        <v>281</v>
      </c>
    </row>
    <row r="187" s="2" customFormat="1">
      <c r="A187" s="38"/>
      <c r="B187" s="39"/>
      <c r="C187" s="40"/>
      <c r="D187" s="210" t="s">
        <v>119</v>
      </c>
      <c r="E187" s="40"/>
      <c r="F187" s="211" t="s">
        <v>271</v>
      </c>
      <c r="G187" s="40"/>
      <c r="H187" s="40"/>
      <c r="I187" s="212"/>
      <c r="J187" s="40"/>
      <c r="K187" s="40"/>
      <c r="L187" s="44"/>
      <c r="M187" s="213"/>
      <c r="N187" s="214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119</v>
      </c>
      <c r="AU187" s="17" t="s">
        <v>79</v>
      </c>
    </row>
    <row r="188" s="13" customFormat="1">
      <c r="A188" s="13"/>
      <c r="B188" s="215"/>
      <c r="C188" s="216"/>
      <c r="D188" s="210" t="s">
        <v>121</v>
      </c>
      <c r="E188" s="217" t="s">
        <v>19</v>
      </c>
      <c r="F188" s="218" t="s">
        <v>282</v>
      </c>
      <c r="G188" s="216"/>
      <c r="H188" s="219">
        <v>17.75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5" t="s">
        <v>121</v>
      </c>
      <c r="AU188" s="225" t="s">
        <v>79</v>
      </c>
      <c r="AV188" s="13" t="s">
        <v>79</v>
      </c>
      <c r="AW188" s="13" t="s">
        <v>33</v>
      </c>
      <c r="AX188" s="13" t="s">
        <v>77</v>
      </c>
      <c r="AY188" s="225" t="s">
        <v>109</v>
      </c>
    </row>
    <row r="189" s="2" customFormat="1" ht="24.15" customHeight="1">
      <c r="A189" s="38"/>
      <c r="B189" s="39"/>
      <c r="C189" s="197" t="s">
        <v>283</v>
      </c>
      <c r="D189" s="197" t="s">
        <v>112</v>
      </c>
      <c r="E189" s="198" t="s">
        <v>284</v>
      </c>
      <c r="F189" s="199" t="s">
        <v>285</v>
      </c>
      <c r="G189" s="200" t="s">
        <v>225</v>
      </c>
      <c r="H189" s="201">
        <v>24</v>
      </c>
      <c r="I189" s="202"/>
      <c r="J189" s="203">
        <f>ROUND(I189*H189,2)</f>
        <v>0</v>
      </c>
      <c r="K189" s="199" t="s">
        <v>116</v>
      </c>
      <c r="L189" s="44"/>
      <c r="M189" s="204" t="s">
        <v>19</v>
      </c>
      <c r="N189" s="205" t="s">
        <v>43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212</v>
      </c>
      <c r="AT189" s="208" t="s">
        <v>112</v>
      </c>
      <c r="AU189" s="208" t="s">
        <v>79</v>
      </c>
      <c r="AY189" s="17" t="s">
        <v>109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77</v>
      </c>
      <c r="BK189" s="209">
        <f>ROUND(I189*H189,2)</f>
        <v>0</v>
      </c>
      <c r="BL189" s="17" t="s">
        <v>212</v>
      </c>
      <c r="BM189" s="208" t="s">
        <v>286</v>
      </c>
    </row>
    <row r="190" s="2" customFormat="1">
      <c r="A190" s="38"/>
      <c r="B190" s="39"/>
      <c r="C190" s="40"/>
      <c r="D190" s="210" t="s">
        <v>119</v>
      </c>
      <c r="E190" s="40"/>
      <c r="F190" s="211" t="s">
        <v>287</v>
      </c>
      <c r="G190" s="40"/>
      <c r="H190" s="40"/>
      <c r="I190" s="212"/>
      <c r="J190" s="40"/>
      <c r="K190" s="40"/>
      <c r="L190" s="44"/>
      <c r="M190" s="213"/>
      <c r="N190" s="21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119</v>
      </c>
      <c r="AU190" s="17" t="s">
        <v>79</v>
      </c>
    </row>
    <row r="191" s="13" customFormat="1">
      <c r="A191" s="13"/>
      <c r="B191" s="215"/>
      <c r="C191" s="216"/>
      <c r="D191" s="210" t="s">
        <v>121</v>
      </c>
      <c r="E191" s="217" t="s">
        <v>19</v>
      </c>
      <c r="F191" s="218" t="s">
        <v>288</v>
      </c>
      <c r="G191" s="216"/>
      <c r="H191" s="219">
        <v>24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5" t="s">
        <v>121</v>
      </c>
      <c r="AU191" s="225" t="s">
        <v>79</v>
      </c>
      <c r="AV191" s="13" t="s">
        <v>79</v>
      </c>
      <c r="AW191" s="13" t="s">
        <v>33</v>
      </c>
      <c r="AX191" s="13" t="s">
        <v>77</v>
      </c>
      <c r="AY191" s="225" t="s">
        <v>109</v>
      </c>
    </row>
    <row r="192" s="2" customFormat="1" ht="24.15" customHeight="1">
      <c r="A192" s="38"/>
      <c r="B192" s="39"/>
      <c r="C192" s="237" t="s">
        <v>289</v>
      </c>
      <c r="D192" s="237" t="s">
        <v>238</v>
      </c>
      <c r="E192" s="238" t="s">
        <v>270</v>
      </c>
      <c r="F192" s="239" t="s">
        <v>271</v>
      </c>
      <c r="G192" s="240" t="s">
        <v>211</v>
      </c>
      <c r="H192" s="241">
        <v>55.200000000000003</v>
      </c>
      <c r="I192" s="242"/>
      <c r="J192" s="243">
        <f>ROUND(I192*H192,2)</f>
        <v>0</v>
      </c>
      <c r="K192" s="239" t="s">
        <v>116</v>
      </c>
      <c r="L192" s="244"/>
      <c r="M192" s="245" t="s">
        <v>19</v>
      </c>
      <c r="N192" s="246" t="s">
        <v>43</v>
      </c>
      <c r="O192" s="84"/>
      <c r="P192" s="206">
        <f>O192*H192</f>
        <v>0</v>
      </c>
      <c r="Q192" s="206">
        <v>0.0070000000000000001</v>
      </c>
      <c r="R192" s="206">
        <f>Q192*H192</f>
        <v>0.38640000000000002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241</v>
      </c>
      <c r="AT192" s="208" t="s">
        <v>238</v>
      </c>
      <c r="AU192" s="208" t="s">
        <v>79</v>
      </c>
      <c r="AY192" s="17" t="s">
        <v>109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77</v>
      </c>
      <c r="BK192" s="209">
        <f>ROUND(I192*H192,2)</f>
        <v>0</v>
      </c>
      <c r="BL192" s="17" t="s">
        <v>212</v>
      </c>
      <c r="BM192" s="208" t="s">
        <v>290</v>
      </c>
    </row>
    <row r="193" s="2" customFormat="1">
      <c r="A193" s="38"/>
      <c r="B193" s="39"/>
      <c r="C193" s="40"/>
      <c r="D193" s="210" t="s">
        <v>119</v>
      </c>
      <c r="E193" s="40"/>
      <c r="F193" s="211" t="s">
        <v>271</v>
      </c>
      <c r="G193" s="40"/>
      <c r="H193" s="40"/>
      <c r="I193" s="212"/>
      <c r="J193" s="40"/>
      <c r="K193" s="40"/>
      <c r="L193" s="44"/>
      <c r="M193" s="213"/>
      <c r="N193" s="21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119</v>
      </c>
      <c r="AU193" s="17" t="s">
        <v>79</v>
      </c>
    </row>
    <row r="194" s="13" customFormat="1">
      <c r="A194" s="13"/>
      <c r="B194" s="215"/>
      <c r="C194" s="216"/>
      <c r="D194" s="210" t="s">
        <v>121</v>
      </c>
      <c r="E194" s="217" t="s">
        <v>19</v>
      </c>
      <c r="F194" s="218" t="s">
        <v>291</v>
      </c>
      <c r="G194" s="216"/>
      <c r="H194" s="219">
        <v>55.200000000000003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5" t="s">
        <v>121</v>
      </c>
      <c r="AU194" s="225" t="s">
        <v>79</v>
      </c>
      <c r="AV194" s="13" t="s">
        <v>79</v>
      </c>
      <c r="AW194" s="13" t="s">
        <v>33</v>
      </c>
      <c r="AX194" s="13" t="s">
        <v>77</v>
      </c>
      <c r="AY194" s="225" t="s">
        <v>109</v>
      </c>
    </row>
    <row r="195" s="2" customFormat="1" ht="24.15" customHeight="1">
      <c r="A195" s="38"/>
      <c r="B195" s="39"/>
      <c r="C195" s="237" t="s">
        <v>292</v>
      </c>
      <c r="D195" s="237" t="s">
        <v>238</v>
      </c>
      <c r="E195" s="238" t="s">
        <v>293</v>
      </c>
      <c r="F195" s="239" t="s">
        <v>294</v>
      </c>
      <c r="G195" s="240" t="s">
        <v>225</v>
      </c>
      <c r="H195" s="241">
        <v>76</v>
      </c>
      <c r="I195" s="242"/>
      <c r="J195" s="243">
        <f>ROUND(I195*H195,2)</f>
        <v>0</v>
      </c>
      <c r="K195" s="239" t="s">
        <v>116</v>
      </c>
      <c r="L195" s="244"/>
      <c r="M195" s="245" t="s">
        <v>19</v>
      </c>
      <c r="N195" s="246" t="s">
        <v>43</v>
      </c>
      <c r="O195" s="84"/>
      <c r="P195" s="206">
        <f>O195*H195</f>
        <v>0</v>
      </c>
      <c r="Q195" s="206">
        <v>6.0000000000000002E-05</v>
      </c>
      <c r="R195" s="206">
        <f>Q195*H195</f>
        <v>0.0045599999999999998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241</v>
      </c>
      <c r="AT195" s="208" t="s">
        <v>238</v>
      </c>
      <c r="AU195" s="208" t="s">
        <v>79</v>
      </c>
      <c r="AY195" s="17" t="s">
        <v>109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77</v>
      </c>
      <c r="BK195" s="209">
        <f>ROUND(I195*H195,2)</f>
        <v>0</v>
      </c>
      <c r="BL195" s="17" t="s">
        <v>212</v>
      </c>
      <c r="BM195" s="208" t="s">
        <v>295</v>
      </c>
    </row>
    <row r="196" s="2" customFormat="1">
      <c r="A196" s="38"/>
      <c r="B196" s="39"/>
      <c r="C196" s="40"/>
      <c r="D196" s="210" t="s">
        <v>119</v>
      </c>
      <c r="E196" s="40"/>
      <c r="F196" s="211" t="s">
        <v>294</v>
      </c>
      <c r="G196" s="40"/>
      <c r="H196" s="40"/>
      <c r="I196" s="212"/>
      <c r="J196" s="40"/>
      <c r="K196" s="40"/>
      <c r="L196" s="44"/>
      <c r="M196" s="213"/>
      <c r="N196" s="21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119</v>
      </c>
      <c r="AU196" s="17" t="s">
        <v>79</v>
      </c>
    </row>
    <row r="197" s="13" customFormat="1">
      <c r="A197" s="13"/>
      <c r="B197" s="215"/>
      <c r="C197" s="216"/>
      <c r="D197" s="210" t="s">
        <v>121</v>
      </c>
      <c r="E197" s="217" t="s">
        <v>19</v>
      </c>
      <c r="F197" s="218" t="s">
        <v>296</v>
      </c>
      <c r="G197" s="216"/>
      <c r="H197" s="219">
        <v>76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5" t="s">
        <v>121</v>
      </c>
      <c r="AU197" s="225" t="s">
        <v>79</v>
      </c>
      <c r="AV197" s="13" t="s">
        <v>79</v>
      </c>
      <c r="AW197" s="13" t="s">
        <v>33</v>
      </c>
      <c r="AX197" s="13" t="s">
        <v>77</v>
      </c>
      <c r="AY197" s="225" t="s">
        <v>109</v>
      </c>
    </row>
    <row r="198" s="2" customFormat="1" ht="24.15" customHeight="1">
      <c r="A198" s="38"/>
      <c r="B198" s="39"/>
      <c r="C198" s="197" t="s">
        <v>297</v>
      </c>
      <c r="D198" s="197" t="s">
        <v>112</v>
      </c>
      <c r="E198" s="198" t="s">
        <v>298</v>
      </c>
      <c r="F198" s="199" t="s">
        <v>299</v>
      </c>
      <c r="G198" s="200" t="s">
        <v>167</v>
      </c>
      <c r="H198" s="201">
        <v>2.234</v>
      </c>
      <c r="I198" s="202"/>
      <c r="J198" s="203">
        <f>ROUND(I198*H198,2)</f>
        <v>0</v>
      </c>
      <c r="K198" s="199" t="s">
        <v>116</v>
      </c>
      <c r="L198" s="44"/>
      <c r="M198" s="204" t="s">
        <v>19</v>
      </c>
      <c r="N198" s="205" t="s">
        <v>43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212</v>
      </c>
      <c r="AT198" s="208" t="s">
        <v>112</v>
      </c>
      <c r="AU198" s="208" t="s">
        <v>79</v>
      </c>
      <c r="AY198" s="17" t="s">
        <v>109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77</v>
      </c>
      <c r="BK198" s="209">
        <f>ROUND(I198*H198,2)</f>
        <v>0</v>
      </c>
      <c r="BL198" s="17" t="s">
        <v>212</v>
      </c>
      <c r="BM198" s="208" t="s">
        <v>300</v>
      </c>
    </row>
    <row r="199" s="2" customFormat="1">
      <c r="A199" s="38"/>
      <c r="B199" s="39"/>
      <c r="C199" s="40"/>
      <c r="D199" s="210" t="s">
        <v>119</v>
      </c>
      <c r="E199" s="40"/>
      <c r="F199" s="211" t="s">
        <v>301</v>
      </c>
      <c r="G199" s="40"/>
      <c r="H199" s="40"/>
      <c r="I199" s="212"/>
      <c r="J199" s="40"/>
      <c r="K199" s="40"/>
      <c r="L199" s="44"/>
      <c r="M199" s="213"/>
      <c r="N199" s="21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119</v>
      </c>
      <c r="AU199" s="17" t="s">
        <v>79</v>
      </c>
    </row>
    <row r="200" s="12" customFormat="1" ht="22.8" customHeight="1">
      <c r="A200" s="12"/>
      <c r="B200" s="181"/>
      <c r="C200" s="182"/>
      <c r="D200" s="183" t="s">
        <v>71</v>
      </c>
      <c r="E200" s="195" t="s">
        <v>302</v>
      </c>
      <c r="F200" s="195" t="s">
        <v>303</v>
      </c>
      <c r="G200" s="182"/>
      <c r="H200" s="182"/>
      <c r="I200" s="185"/>
      <c r="J200" s="196">
        <f>BK200</f>
        <v>0</v>
      </c>
      <c r="K200" s="182"/>
      <c r="L200" s="187"/>
      <c r="M200" s="188"/>
      <c r="N200" s="189"/>
      <c r="O200" s="189"/>
      <c r="P200" s="190">
        <f>SUM(P201:P207)</f>
        <v>0</v>
      </c>
      <c r="Q200" s="189"/>
      <c r="R200" s="190">
        <f>SUM(R201:R207)</f>
        <v>0.047202400000000005</v>
      </c>
      <c r="S200" s="189"/>
      <c r="T200" s="191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2" t="s">
        <v>79</v>
      </c>
      <c r="AT200" s="193" t="s">
        <v>71</v>
      </c>
      <c r="AU200" s="193" t="s">
        <v>77</v>
      </c>
      <c r="AY200" s="192" t="s">
        <v>109</v>
      </c>
      <c r="BK200" s="194">
        <f>SUM(BK201:BK207)</f>
        <v>0</v>
      </c>
    </row>
    <row r="201" s="2" customFormat="1" ht="24.15" customHeight="1">
      <c r="A201" s="38"/>
      <c r="B201" s="39"/>
      <c r="C201" s="197" t="s">
        <v>304</v>
      </c>
      <c r="D201" s="197" t="s">
        <v>112</v>
      </c>
      <c r="E201" s="198" t="s">
        <v>305</v>
      </c>
      <c r="F201" s="199" t="s">
        <v>306</v>
      </c>
      <c r="G201" s="200" t="s">
        <v>115</v>
      </c>
      <c r="H201" s="201">
        <v>67.432000000000002</v>
      </c>
      <c r="I201" s="202"/>
      <c r="J201" s="203">
        <f>ROUND(I201*H201,2)</f>
        <v>0</v>
      </c>
      <c r="K201" s="199" t="s">
        <v>116</v>
      </c>
      <c r="L201" s="44"/>
      <c r="M201" s="204" t="s">
        <v>19</v>
      </c>
      <c r="N201" s="205" t="s">
        <v>43</v>
      </c>
      <c r="O201" s="84"/>
      <c r="P201" s="206">
        <f>O201*H201</f>
        <v>0</v>
      </c>
      <c r="Q201" s="206">
        <v>0.00021000000000000001</v>
      </c>
      <c r="R201" s="206">
        <f>Q201*H201</f>
        <v>0.014160720000000002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212</v>
      </c>
      <c r="AT201" s="208" t="s">
        <v>112</v>
      </c>
      <c r="AU201" s="208" t="s">
        <v>79</v>
      </c>
      <c r="AY201" s="17" t="s">
        <v>109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77</v>
      </c>
      <c r="BK201" s="209">
        <f>ROUND(I201*H201,2)</f>
        <v>0</v>
      </c>
      <c r="BL201" s="17" t="s">
        <v>212</v>
      </c>
      <c r="BM201" s="208" t="s">
        <v>307</v>
      </c>
    </row>
    <row r="202" s="2" customFormat="1">
      <c r="A202" s="38"/>
      <c r="B202" s="39"/>
      <c r="C202" s="40"/>
      <c r="D202" s="210" t="s">
        <v>119</v>
      </c>
      <c r="E202" s="40"/>
      <c r="F202" s="211" t="s">
        <v>308</v>
      </c>
      <c r="G202" s="40"/>
      <c r="H202" s="40"/>
      <c r="I202" s="212"/>
      <c r="J202" s="40"/>
      <c r="K202" s="40"/>
      <c r="L202" s="44"/>
      <c r="M202" s="213"/>
      <c r="N202" s="214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119</v>
      </c>
      <c r="AU202" s="17" t="s">
        <v>79</v>
      </c>
    </row>
    <row r="203" s="13" customFormat="1">
      <c r="A203" s="13"/>
      <c r="B203" s="215"/>
      <c r="C203" s="216"/>
      <c r="D203" s="210" t="s">
        <v>121</v>
      </c>
      <c r="E203" s="217" t="s">
        <v>19</v>
      </c>
      <c r="F203" s="218" t="s">
        <v>309</v>
      </c>
      <c r="G203" s="216"/>
      <c r="H203" s="219">
        <v>67.432000000000002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5" t="s">
        <v>121</v>
      </c>
      <c r="AU203" s="225" t="s">
        <v>79</v>
      </c>
      <c r="AV203" s="13" t="s">
        <v>79</v>
      </c>
      <c r="AW203" s="13" t="s">
        <v>33</v>
      </c>
      <c r="AX203" s="13" t="s">
        <v>77</v>
      </c>
      <c r="AY203" s="225" t="s">
        <v>109</v>
      </c>
    </row>
    <row r="204" s="2" customFormat="1" ht="24.15" customHeight="1">
      <c r="A204" s="38"/>
      <c r="B204" s="39"/>
      <c r="C204" s="197" t="s">
        <v>241</v>
      </c>
      <c r="D204" s="197" t="s">
        <v>112</v>
      </c>
      <c r="E204" s="198" t="s">
        <v>310</v>
      </c>
      <c r="F204" s="199" t="s">
        <v>311</v>
      </c>
      <c r="G204" s="200" t="s">
        <v>115</v>
      </c>
      <c r="H204" s="201">
        <v>67.432000000000002</v>
      </c>
      <c r="I204" s="202"/>
      <c r="J204" s="203">
        <f>ROUND(I204*H204,2)</f>
        <v>0</v>
      </c>
      <c r="K204" s="199" t="s">
        <v>116</v>
      </c>
      <c r="L204" s="44"/>
      <c r="M204" s="204" t="s">
        <v>19</v>
      </c>
      <c r="N204" s="205" t="s">
        <v>43</v>
      </c>
      <c r="O204" s="84"/>
      <c r="P204" s="206">
        <f>O204*H204</f>
        <v>0</v>
      </c>
      <c r="Q204" s="206">
        <v>0.00020000000000000001</v>
      </c>
      <c r="R204" s="206">
        <f>Q204*H204</f>
        <v>0.013486400000000001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212</v>
      </c>
      <c r="AT204" s="208" t="s">
        <v>112</v>
      </c>
      <c r="AU204" s="208" t="s">
        <v>79</v>
      </c>
      <c r="AY204" s="17" t="s">
        <v>109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7" t="s">
        <v>77</v>
      </c>
      <c r="BK204" s="209">
        <f>ROUND(I204*H204,2)</f>
        <v>0</v>
      </c>
      <c r="BL204" s="17" t="s">
        <v>212</v>
      </c>
      <c r="BM204" s="208" t="s">
        <v>312</v>
      </c>
    </row>
    <row r="205" s="2" customFormat="1">
      <c r="A205" s="38"/>
      <c r="B205" s="39"/>
      <c r="C205" s="40"/>
      <c r="D205" s="210" t="s">
        <v>119</v>
      </c>
      <c r="E205" s="40"/>
      <c r="F205" s="211" t="s">
        <v>313</v>
      </c>
      <c r="G205" s="40"/>
      <c r="H205" s="40"/>
      <c r="I205" s="212"/>
      <c r="J205" s="40"/>
      <c r="K205" s="40"/>
      <c r="L205" s="44"/>
      <c r="M205" s="213"/>
      <c r="N205" s="214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119</v>
      </c>
      <c r="AU205" s="17" t="s">
        <v>79</v>
      </c>
    </row>
    <row r="206" s="2" customFormat="1" ht="24.15" customHeight="1">
      <c r="A206" s="38"/>
      <c r="B206" s="39"/>
      <c r="C206" s="197" t="s">
        <v>314</v>
      </c>
      <c r="D206" s="197" t="s">
        <v>112</v>
      </c>
      <c r="E206" s="198" t="s">
        <v>315</v>
      </c>
      <c r="F206" s="199" t="s">
        <v>316</v>
      </c>
      <c r="G206" s="200" t="s">
        <v>115</v>
      </c>
      <c r="H206" s="201">
        <v>67.432000000000002</v>
      </c>
      <c r="I206" s="202"/>
      <c r="J206" s="203">
        <f>ROUND(I206*H206,2)</f>
        <v>0</v>
      </c>
      <c r="K206" s="199" t="s">
        <v>116</v>
      </c>
      <c r="L206" s="44"/>
      <c r="M206" s="204" t="s">
        <v>19</v>
      </c>
      <c r="N206" s="205" t="s">
        <v>43</v>
      </c>
      <c r="O206" s="84"/>
      <c r="P206" s="206">
        <f>O206*H206</f>
        <v>0</v>
      </c>
      <c r="Q206" s="206">
        <v>0.00029</v>
      </c>
      <c r="R206" s="206">
        <f>Q206*H206</f>
        <v>0.019555280000000001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212</v>
      </c>
      <c r="AT206" s="208" t="s">
        <v>112</v>
      </c>
      <c r="AU206" s="208" t="s">
        <v>79</v>
      </c>
      <c r="AY206" s="17" t="s">
        <v>109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7" t="s">
        <v>77</v>
      </c>
      <c r="BK206" s="209">
        <f>ROUND(I206*H206,2)</f>
        <v>0</v>
      </c>
      <c r="BL206" s="17" t="s">
        <v>212</v>
      </c>
      <c r="BM206" s="208" t="s">
        <v>317</v>
      </c>
    </row>
    <row r="207" s="2" customFormat="1">
      <c r="A207" s="38"/>
      <c r="B207" s="39"/>
      <c r="C207" s="40"/>
      <c r="D207" s="210" t="s">
        <v>119</v>
      </c>
      <c r="E207" s="40"/>
      <c r="F207" s="211" t="s">
        <v>318</v>
      </c>
      <c r="G207" s="40"/>
      <c r="H207" s="40"/>
      <c r="I207" s="212"/>
      <c r="J207" s="40"/>
      <c r="K207" s="40"/>
      <c r="L207" s="44"/>
      <c r="M207" s="247"/>
      <c r="N207" s="248"/>
      <c r="O207" s="249"/>
      <c r="P207" s="249"/>
      <c r="Q207" s="249"/>
      <c r="R207" s="249"/>
      <c r="S207" s="249"/>
      <c r="T207" s="250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119</v>
      </c>
      <c r="AU207" s="17" t="s">
        <v>79</v>
      </c>
    </row>
    <row r="208" s="2" customFormat="1" ht="6.96" customHeight="1">
      <c r="A208" s="38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sheet="1" autoFilter="0" formatColumns="0" formatRows="0" objects="1" scenarios="1" spinCount="100000" saltValue="eb1oZDjURXA8SyRUerOskWq+WIfZG1tFVv07dojuc0eMM9tYC043bTs14ze//zZ9o90g+xayweRQoyrLvsog2A==" hashValue="AFVJ807jbIBR+XDAEdxEur4jvqkLkr04sLx6epEiQuDvfQScnGhy7nV1Y4HqTQSRJHmM22ilV1nz4pY6SoFMNg==" algorithmName="SHA-512" password="CC35"/>
  <autoFilter ref="C81:K207"/>
  <mergeCells count="6">
    <mergeCell ref="E7:H7"/>
    <mergeCell ref="E16:H16"/>
    <mergeCell ref="E25:H25"/>
    <mergeCell ref="E46:H46"/>
    <mergeCell ref="E74:H7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1" customWidth="1"/>
    <col min="2" max="2" width="1.667969" style="251" customWidth="1"/>
    <col min="3" max="4" width="5" style="251" customWidth="1"/>
    <col min="5" max="5" width="11.66016" style="251" customWidth="1"/>
    <col min="6" max="6" width="9.160156" style="251" customWidth="1"/>
    <col min="7" max="7" width="5" style="251" customWidth="1"/>
    <col min="8" max="8" width="77.83203" style="251" customWidth="1"/>
    <col min="9" max="10" width="20" style="251" customWidth="1"/>
    <col min="11" max="11" width="1.667969" style="251" customWidth="1"/>
  </cols>
  <sheetData>
    <row r="1" s="1" customFormat="1" ht="37.5" customHeight="1"/>
    <row r="2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="15" customFormat="1" ht="45" customHeight="1">
      <c r="B3" s="255"/>
      <c r="C3" s="256" t="s">
        <v>319</v>
      </c>
      <c r="D3" s="256"/>
      <c r="E3" s="256"/>
      <c r="F3" s="256"/>
      <c r="G3" s="256"/>
      <c r="H3" s="256"/>
      <c r="I3" s="256"/>
      <c r="J3" s="256"/>
      <c r="K3" s="257"/>
    </row>
    <row r="4" s="1" customFormat="1" ht="25.5" customHeight="1">
      <c r="B4" s="258"/>
      <c r="C4" s="259" t="s">
        <v>320</v>
      </c>
      <c r="D4" s="259"/>
      <c r="E4" s="259"/>
      <c r="F4" s="259"/>
      <c r="G4" s="259"/>
      <c r="H4" s="259"/>
      <c r="I4" s="259"/>
      <c r="J4" s="259"/>
      <c r="K4" s="260"/>
    </row>
    <row r="5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="1" customFormat="1" ht="15" customHeight="1">
      <c r="B6" s="258"/>
      <c r="C6" s="262" t="s">
        <v>321</v>
      </c>
      <c r="D6" s="262"/>
      <c r="E6" s="262"/>
      <c r="F6" s="262"/>
      <c r="G6" s="262"/>
      <c r="H6" s="262"/>
      <c r="I6" s="262"/>
      <c r="J6" s="262"/>
      <c r="K6" s="260"/>
    </row>
    <row r="7" s="1" customFormat="1" ht="15" customHeight="1">
      <c r="B7" s="263"/>
      <c r="C7" s="262" t="s">
        <v>322</v>
      </c>
      <c r="D7" s="262"/>
      <c r="E7" s="262"/>
      <c r="F7" s="262"/>
      <c r="G7" s="262"/>
      <c r="H7" s="262"/>
      <c r="I7" s="262"/>
      <c r="J7" s="262"/>
      <c r="K7" s="260"/>
    </row>
    <row r="8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="1" customFormat="1" ht="15" customHeight="1">
      <c r="B9" s="263"/>
      <c r="C9" s="262" t="s">
        <v>323</v>
      </c>
      <c r="D9" s="262"/>
      <c r="E9" s="262"/>
      <c r="F9" s="262"/>
      <c r="G9" s="262"/>
      <c r="H9" s="262"/>
      <c r="I9" s="262"/>
      <c r="J9" s="262"/>
      <c r="K9" s="260"/>
    </row>
    <row r="10" s="1" customFormat="1" ht="15" customHeight="1">
      <c r="B10" s="263"/>
      <c r="C10" s="262"/>
      <c r="D10" s="262" t="s">
        <v>324</v>
      </c>
      <c r="E10" s="262"/>
      <c r="F10" s="262"/>
      <c r="G10" s="262"/>
      <c r="H10" s="262"/>
      <c r="I10" s="262"/>
      <c r="J10" s="262"/>
      <c r="K10" s="260"/>
    </row>
    <row r="11" s="1" customFormat="1" ht="15" customHeight="1">
      <c r="B11" s="263"/>
      <c r="C11" s="264"/>
      <c r="D11" s="262" t="s">
        <v>325</v>
      </c>
      <c r="E11" s="262"/>
      <c r="F11" s="262"/>
      <c r="G11" s="262"/>
      <c r="H11" s="262"/>
      <c r="I11" s="262"/>
      <c r="J11" s="262"/>
      <c r="K11" s="260"/>
    </row>
    <row r="12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="1" customFormat="1" ht="15" customHeight="1">
      <c r="B13" s="263"/>
      <c r="C13" s="264"/>
      <c r="D13" s="265" t="s">
        <v>326</v>
      </c>
      <c r="E13" s="262"/>
      <c r="F13" s="262"/>
      <c r="G13" s="262"/>
      <c r="H13" s="262"/>
      <c r="I13" s="262"/>
      <c r="J13" s="262"/>
      <c r="K13" s="260"/>
    </row>
    <row r="14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="1" customFormat="1" ht="15" customHeight="1">
      <c r="B15" s="263"/>
      <c r="C15" s="264"/>
      <c r="D15" s="262" t="s">
        <v>327</v>
      </c>
      <c r="E15" s="262"/>
      <c r="F15" s="262"/>
      <c r="G15" s="262"/>
      <c r="H15" s="262"/>
      <c r="I15" s="262"/>
      <c r="J15" s="262"/>
      <c r="K15" s="260"/>
    </row>
    <row r="16" s="1" customFormat="1" ht="15" customHeight="1">
      <c r="B16" s="263"/>
      <c r="C16" s="264"/>
      <c r="D16" s="262" t="s">
        <v>328</v>
      </c>
      <c r="E16" s="262"/>
      <c r="F16" s="262"/>
      <c r="G16" s="262"/>
      <c r="H16" s="262"/>
      <c r="I16" s="262"/>
      <c r="J16" s="262"/>
      <c r="K16" s="260"/>
    </row>
    <row r="17" s="1" customFormat="1" ht="15" customHeight="1">
      <c r="B17" s="263"/>
      <c r="C17" s="264"/>
      <c r="D17" s="262" t="s">
        <v>329</v>
      </c>
      <c r="E17" s="262"/>
      <c r="F17" s="262"/>
      <c r="G17" s="262"/>
      <c r="H17" s="262"/>
      <c r="I17" s="262"/>
      <c r="J17" s="262"/>
      <c r="K17" s="260"/>
    </row>
    <row r="18" s="1" customFormat="1" ht="15" customHeight="1">
      <c r="B18" s="263"/>
      <c r="C18" s="264"/>
      <c r="D18" s="264"/>
      <c r="E18" s="266" t="s">
        <v>76</v>
      </c>
      <c r="F18" s="262" t="s">
        <v>330</v>
      </c>
      <c r="G18" s="262"/>
      <c r="H18" s="262"/>
      <c r="I18" s="262"/>
      <c r="J18" s="262"/>
      <c r="K18" s="260"/>
    </row>
    <row r="19" s="1" customFormat="1" ht="15" customHeight="1">
      <c r="B19" s="263"/>
      <c r="C19" s="264"/>
      <c r="D19" s="264"/>
      <c r="E19" s="266" t="s">
        <v>331</v>
      </c>
      <c r="F19" s="262" t="s">
        <v>332</v>
      </c>
      <c r="G19" s="262"/>
      <c r="H19" s="262"/>
      <c r="I19" s="262"/>
      <c r="J19" s="262"/>
      <c r="K19" s="260"/>
    </row>
    <row r="20" s="1" customFormat="1" ht="15" customHeight="1">
      <c r="B20" s="263"/>
      <c r="C20" s="264"/>
      <c r="D20" s="264"/>
      <c r="E20" s="266" t="s">
        <v>333</v>
      </c>
      <c r="F20" s="262" t="s">
        <v>334</v>
      </c>
      <c r="G20" s="262"/>
      <c r="H20" s="262"/>
      <c r="I20" s="262"/>
      <c r="J20" s="262"/>
      <c r="K20" s="260"/>
    </row>
    <row r="21" s="1" customFormat="1" ht="15" customHeight="1">
      <c r="B21" s="263"/>
      <c r="C21" s="264"/>
      <c r="D21" s="264"/>
      <c r="E21" s="266" t="s">
        <v>335</v>
      </c>
      <c r="F21" s="262" t="s">
        <v>336</v>
      </c>
      <c r="G21" s="262"/>
      <c r="H21" s="262"/>
      <c r="I21" s="262"/>
      <c r="J21" s="262"/>
      <c r="K21" s="260"/>
    </row>
    <row r="22" s="1" customFormat="1" ht="15" customHeight="1">
      <c r="B22" s="263"/>
      <c r="C22" s="264"/>
      <c r="D22" s="264"/>
      <c r="E22" s="266" t="s">
        <v>337</v>
      </c>
      <c r="F22" s="262" t="s">
        <v>338</v>
      </c>
      <c r="G22" s="262"/>
      <c r="H22" s="262"/>
      <c r="I22" s="262"/>
      <c r="J22" s="262"/>
      <c r="K22" s="260"/>
    </row>
    <row r="23" s="1" customFormat="1" ht="15" customHeight="1">
      <c r="B23" s="263"/>
      <c r="C23" s="264"/>
      <c r="D23" s="264"/>
      <c r="E23" s="266" t="s">
        <v>339</v>
      </c>
      <c r="F23" s="262" t="s">
        <v>340</v>
      </c>
      <c r="G23" s="262"/>
      <c r="H23" s="262"/>
      <c r="I23" s="262"/>
      <c r="J23" s="262"/>
      <c r="K23" s="260"/>
    </row>
    <row r="24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="1" customFormat="1" ht="15" customHeight="1">
      <c r="B25" s="263"/>
      <c r="C25" s="262" t="s">
        <v>341</v>
      </c>
      <c r="D25" s="262"/>
      <c r="E25" s="262"/>
      <c r="F25" s="262"/>
      <c r="G25" s="262"/>
      <c r="H25" s="262"/>
      <c r="I25" s="262"/>
      <c r="J25" s="262"/>
      <c r="K25" s="260"/>
    </row>
    <row r="26" s="1" customFormat="1" ht="15" customHeight="1">
      <c r="B26" s="263"/>
      <c r="C26" s="262" t="s">
        <v>342</v>
      </c>
      <c r="D26" s="262"/>
      <c r="E26" s="262"/>
      <c r="F26" s="262"/>
      <c r="G26" s="262"/>
      <c r="H26" s="262"/>
      <c r="I26" s="262"/>
      <c r="J26" s="262"/>
      <c r="K26" s="260"/>
    </row>
    <row r="27" s="1" customFormat="1" ht="15" customHeight="1">
      <c r="B27" s="263"/>
      <c r="C27" s="262"/>
      <c r="D27" s="262" t="s">
        <v>343</v>
      </c>
      <c r="E27" s="262"/>
      <c r="F27" s="262"/>
      <c r="G27" s="262"/>
      <c r="H27" s="262"/>
      <c r="I27" s="262"/>
      <c r="J27" s="262"/>
      <c r="K27" s="260"/>
    </row>
    <row r="28" s="1" customFormat="1" ht="15" customHeight="1">
      <c r="B28" s="263"/>
      <c r="C28" s="264"/>
      <c r="D28" s="262" t="s">
        <v>344</v>
      </c>
      <c r="E28" s="262"/>
      <c r="F28" s="262"/>
      <c r="G28" s="262"/>
      <c r="H28" s="262"/>
      <c r="I28" s="262"/>
      <c r="J28" s="262"/>
      <c r="K28" s="260"/>
    </row>
    <row r="29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="1" customFormat="1" ht="15" customHeight="1">
      <c r="B30" s="263"/>
      <c r="C30" s="264"/>
      <c r="D30" s="262" t="s">
        <v>345</v>
      </c>
      <c r="E30" s="262"/>
      <c r="F30" s="262"/>
      <c r="G30" s="262"/>
      <c r="H30" s="262"/>
      <c r="I30" s="262"/>
      <c r="J30" s="262"/>
      <c r="K30" s="260"/>
    </row>
    <row r="31" s="1" customFormat="1" ht="15" customHeight="1">
      <c r="B31" s="263"/>
      <c r="C31" s="264"/>
      <c r="D31" s="262" t="s">
        <v>346</v>
      </c>
      <c r="E31" s="262"/>
      <c r="F31" s="262"/>
      <c r="G31" s="262"/>
      <c r="H31" s="262"/>
      <c r="I31" s="262"/>
      <c r="J31" s="262"/>
      <c r="K31" s="260"/>
    </row>
    <row r="32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="1" customFormat="1" ht="15" customHeight="1">
      <c r="B33" s="263"/>
      <c r="C33" s="264"/>
      <c r="D33" s="262" t="s">
        <v>347</v>
      </c>
      <c r="E33" s="262"/>
      <c r="F33" s="262"/>
      <c r="G33" s="262"/>
      <c r="H33" s="262"/>
      <c r="I33" s="262"/>
      <c r="J33" s="262"/>
      <c r="K33" s="260"/>
    </row>
    <row r="34" s="1" customFormat="1" ht="15" customHeight="1">
      <c r="B34" s="263"/>
      <c r="C34" s="264"/>
      <c r="D34" s="262" t="s">
        <v>348</v>
      </c>
      <c r="E34" s="262"/>
      <c r="F34" s="262"/>
      <c r="G34" s="262"/>
      <c r="H34" s="262"/>
      <c r="I34" s="262"/>
      <c r="J34" s="262"/>
      <c r="K34" s="260"/>
    </row>
    <row r="35" s="1" customFormat="1" ht="15" customHeight="1">
      <c r="B35" s="263"/>
      <c r="C35" s="264"/>
      <c r="D35" s="262" t="s">
        <v>349</v>
      </c>
      <c r="E35" s="262"/>
      <c r="F35" s="262"/>
      <c r="G35" s="262"/>
      <c r="H35" s="262"/>
      <c r="I35" s="262"/>
      <c r="J35" s="262"/>
      <c r="K35" s="260"/>
    </row>
    <row r="36" s="1" customFormat="1" ht="15" customHeight="1">
      <c r="B36" s="263"/>
      <c r="C36" s="264"/>
      <c r="D36" s="262"/>
      <c r="E36" s="265" t="s">
        <v>95</v>
      </c>
      <c r="F36" s="262"/>
      <c r="G36" s="262" t="s">
        <v>350</v>
      </c>
      <c r="H36" s="262"/>
      <c r="I36" s="262"/>
      <c r="J36" s="262"/>
      <c r="K36" s="260"/>
    </row>
    <row r="37" s="1" customFormat="1" ht="30.75" customHeight="1">
      <c r="B37" s="263"/>
      <c r="C37" s="264"/>
      <c r="D37" s="262"/>
      <c r="E37" s="265" t="s">
        <v>351</v>
      </c>
      <c r="F37" s="262"/>
      <c r="G37" s="262" t="s">
        <v>352</v>
      </c>
      <c r="H37" s="262"/>
      <c r="I37" s="262"/>
      <c r="J37" s="262"/>
      <c r="K37" s="260"/>
    </row>
    <row r="38" s="1" customFormat="1" ht="15" customHeight="1">
      <c r="B38" s="263"/>
      <c r="C38" s="264"/>
      <c r="D38" s="262"/>
      <c r="E38" s="265" t="s">
        <v>53</v>
      </c>
      <c r="F38" s="262"/>
      <c r="G38" s="262" t="s">
        <v>353</v>
      </c>
      <c r="H38" s="262"/>
      <c r="I38" s="262"/>
      <c r="J38" s="262"/>
      <c r="K38" s="260"/>
    </row>
    <row r="39" s="1" customFormat="1" ht="15" customHeight="1">
      <c r="B39" s="263"/>
      <c r="C39" s="264"/>
      <c r="D39" s="262"/>
      <c r="E39" s="265" t="s">
        <v>54</v>
      </c>
      <c r="F39" s="262"/>
      <c r="G39" s="262" t="s">
        <v>354</v>
      </c>
      <c r="H39" s="262"/>
      <c r="I39" s="262"/>
      <c r="J39" s="262"/>
      <c r="K39" s="260"/>
    </row>
    <row r="40" s="1" customFormat="1" ht="15" customHeight="1">
      <c r="B40" s="263"/>
      <c r="C40" s="264"/>
      <c r="D40" s="262"/>
      <c r="E40" s="265" t="s">
        <v>96</v>
      </c>
      <c r="F40" s="262"/>
      <c r="G40" s="262" t="s">
        <v>355</v>
      </c>
      <c r="H40" s="262"/>
      <c r="I40" s="262"/>
      <c r="J40" s="262"/>
      <c r="K40" s="260"/>
    </row>
    <row r="41" s="1" customFormat="1" ht="15" customHeight="1">
      <c r="B41" s="263"/>
      <c r="C41" s="264"/>
      <c r="D41" s="262"/>
      <c r="E41" s="265" t="s">
        <v>97</v>
      </c>
      <c r="F41" s="262"/>
      <c r="G41" s="262" t="s">
        <v>356</v>
      </c>
      <c r="H41" s="262"/>
      <c r="I41" s="262"/>
      <c r="J41" s="262"/>
      <c r="K41" s="260"/>
    </row>
    <row r="42" s="1" customFormat="1" ht="15" customHeight="1">
      <c r="B42" s="263"/>
      <c r="C42" s="264"/>
      <c r="D42" s="262"/>
      <c r="E42" s="265" t="s">
        <v>357</v>
      </c>
      <c r="F42" s="262"/>
      <c r="G42" s="262" t="s">
        <v>358</v>
      </c>
      <c r="H42" s="262"/>
      <c r="I42" s="262"/>
      <c r="J42" s="262"/>
      <c r="K42" s="260"/>
    </row>
    <row r="43" s="1" customFormat="1" ht="15" customHeight="1">
      <c r="B43" s="263"/>
      <c r="C43" s="264"/>
      <c r="D43" s="262"/>
      <c r="E43" s="265"/>
      <c r="F43" s="262"/>
      <c r="G43" s="262" t="s">
        <v>359</v>
      </c>
      <c r="H43" s="262"/>
      <c r="I43" s="262"/>
      <c r="J43" s="262"/>
      <c r="K43" s="260"/>
    </row>
    <row r="44" s="1" customFormat="1" ht="15" customHeight="1">
      <c r="B44" s="263"/>
      <c r="C44" s="264"/>
      <c r="D44" s="262"/>
      <c r="E44" s="265" t="s">
        <v>360</v>
      </c>
      <c r="F44" s="262"/>
      <c r="G44" s="262" t="s">
        <v>361</v>
      </c>
      <c r="H44" s="262"/>
      <c r="I44" s="262"/>
      <c r="J44" s="262"/>
      <c r="K44" s="260"/>
    </row>
    <row r="45" s="1" customFormat="1" ht="15" customHeight="1">
      <c r="B45" s="263"/>
      <c r="C45" s="264"/>
      <c r="D45" s="262"/>
      <c r="E45" s="265" t="s">
        <v>99</v>
      </c>
      <c r="F45" s="262"/>
      <c r="G45" s="262" t="s">
        <v>362</v>
      </c>
      <c r="H45" s="262"/>
      <c r="I45" s="262"/>
      <c r="J45" s="262"/>
      <c r="K45" s="260"/>
    </row>
    <row r="46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="1" customFormat="1" ht="15" customHeight="1">
      <c r="B47" s="263"/>
      <c r="C47" s="264"/>
      <c r="D47" s="262" t="s">
        <v>363</v>
      </c>
      <c r="E47" s="262"/>
      <c r="F47" s="262"/>
      <c r="G47" s="262"/>
      <c r="H47" s="262"/>
      <c r="I47" s="262"/>
      <c r="J47" s="262"/>
      <c r="K47" s="260"/>
    </row>
    <row r="48" s="1" customFormat="1" ht="15" customHeight="1">
      <c r="B48" s="263"/>
      <c r="C48" s="264"/>
      <c r="D48" s="264"/>
      <c r="E48" s="262" t="s">
        <v>364</v>
      </c>
      <c r="F48" s="262"/>
      <c r="G48" s="262"/>
      <c r="H48" s="262"/>
      <c r="I48" s="262"/>
      <c r="J48" s="262"/>
      <c r="K48" s="260"/>
    </row>
    <row r="49" s="1" customFormat="1" ht="15" customHeight="1">
      <c r="B49" s="263"/>
      <c r="C49" s="264"/>
      <c r="D49" s="264"/>
      <c r="E49" s="262" t="s">
        <v>365</v>
      </c>
      <c r="F49" s="262"/>
      <c r="G49" s="262"/>
      <c r="H49" s="262"/>
      <c r="I49" s="262"/>
      <c r="J49" s="262"/>
      <c r="K49" s="260"/>
    </row>
    <row r="50" s="1" customFormat="1" ht="15" customHeight="1">
      <c r="B50" s="263"/>
      <c r="C50" s="264"/>
      <c r="D50" s="264"/>
      <c r="E50" s="262" t="s">
        <v>366</v>
      </c>
      <c r="F50" s="262"/>
      <c r="G50" s="262"/>
      <c r="H50" s="262"/>
      <c r="I50" s="262"/>
      <c r="J50" s="262"/>
      <c r="K50" s="260"/>
    </row>
    <row r="51" s="1" customFormat="1" ht="15" customHeight="1">
      <c r="B51" s="263"/>
      <c r="C51" s="264"/>
      <c r="D51" s="262" t="s">
        <v>367</v>
      </c>
      <c r="E51" s="262"/>
      <c r="F51" s="262"/>
      <c r="G51" s="262"/>
      <c r="H51" s="262"/>
      <c r="I51" s="262"/>
      <c r="J51" s="262"/>
      <c r="K51" s="260"/>
    </row>
    <row r="52" s="1" customFormat="1" ht="25.5" customHeight="1">
      <c r="B52" s="258"/>
      <c r="C52" s="259" t="s">
        <v>368</v>
      </c>
      <c r="D52" s="259"/>
      <c r="E52" s="259"/>
      <c r="F52" s="259"/>
      <c r="G52" s="259"/>
      <c r="H52" s="259"/>
      <c r="I52" s="259"/>
      <c r="J52" s="259"/>
      <c r="K52" s="260"/>
    </row>
    <row r="53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="1" customFormat="1" ht="15" customHeight="1">
      <c r="B54" s="258"/>
      <c r="C54" s="262" t="s">
        <v>369</v>
      </c>
      <c r="D54" s="262"/>
      <c r="E54" s="262"/>
      <c r="F54" s="262"/>
      <c r="G54" s="262"/>
      <c r="H54" s="262"/>
      <c r="I54" s="262"/>
      <c r="J54" s="262"/>
      <c r="K54" s="260"/>
    </row>
    <row r="55" s="1" customFormat="1" ht="15" customHeight="1">
      <c r="B55" s="258"/>
      <c r="C55" s="262" t="s">
        <v>370</v>
      </c>
      <c r="D55" s="262"/>
      <c r="E55" s="262"/>
      <c r="F55" s="262"/>
      <c r="G55" s="262"/>
      <c r="H55" s="262"/>
      <c r="I55" s="262"/>
      <c r="J55" s="262"/>
      <c r="K55" s="260"/>
    </row>
    <row r="56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="1" customFormat="1" ht="15" customHeight="1">
      <c r="B57" s="258"/>
      <c r="C57" s="262" t="s">
        <v>371</v>
      </c>
      <c r="D57" s="262"/>
      <c r="E57" s="262"/>
      <c r="F57" s="262"/>
      <c r="G57" s="262"/>
      <c r="H57" s="262"/>
      <c r="I57" s="262"/>
      <c r="J57" s="262"/>
      <c r="K57" s="260"/>
    </row>
    <row r="58" s="1" customFormat="1" ht="15" customHeight="1">
      <c r="B58" s="258"/>
      <c r="C58" s="264"/>
      <c r="D58" s="262" t="s">
        <v>372</v>
      </c>
      <c r="E58" s="262"/>
      <c r="F58" s="262"/>
      <c r="G58" s="262"/>
      <c r="H58" s="262"/>
      <c r="I58" s="262"/>
      <c r="J58" s="262"/>
      <c r="K58" s="260"/>
    </row>
    <row r="59" s="1" customFormat="1" ht="15" customHeight="1">
      <c r="B59" s="258"/>
      <c r="C59" s="264"/>
      <c r="D59" s="262" t="s">
        <v>373</v>
      </c>
      <c r="E59" s="262"/>
      <c r="F59" s="262"/>
      <c r="G59" s="262"/>
      <c r="H59" s="262"/>
      <c r="I59" s="262"/>
      <c r="J59" s="262"/>
      <c r="K59" s="260"/>
    </row>
    <row r="60" s="1" customFormat="1" ht="15" customHeight="1">
      <c r="B60" s="258"/>
      <c r="C60" s="264"/>
      <c r="D60" s="262" t="s">
        <v>374</v>
      </c>
      <c r="E60" s="262"/>
      <c r="F60" s="262"/>
      <c r="G60" s="262"/>
      <c r="H60" s="262"/>
      <c r="I60" s="262"/>
      <c r="J60" s="262"/>
      <c r="K60" s="260"/>
    </row>
    <row r="61" s="1" customFormat="1" ht="15" customHeight="1">
      <c r="B61" s="258"/>
      <c r="C61" s="264"/>
      <c r="D61" s="262" t="s">
        <v>375</v>
      </c>
      <c r="E61" s="262"/>
      <c r="F61" s="262"/>
      <c r="G61" s="262"/>
      <c r="H61" s="262"/>
      <c r="I61" s="262"/>
      <c r="J61" s="262"/>
      <c r="K61" s="260"/>
    </row>
    <row r="62" s="1" customFormat="1" ht="15" customHeight="1">
      <c r="B62" s="258"/>
      <c r="C62" s="264"/>
      <c r="D62" s="267" t="s">
        <v>376</v>
      </c>
      <c r="E62" s="267"/>
      <c r="F62" s="267"/>
      <c r="G62" s="267"/>
      <c r="H62" s="267"/>
      <c r="I62" s="267"/>
      <c r="J62" s="267"/>
      <c r="K62" s="260"/>
    </row>
    <row r="63" s="1" customFormat="1" ht="15" customHeight="1">
      <c r="B63" s="258"/>
      <c r="C63" s="264"/>
      <c r="D63" s="262" t="s">
        <v>377</v>
      </c>
      <c r="E63" s="262"/>
      <c r="F63" s="262"/>
      <c r="G63" s="262"/>
      <c r="H63" s="262"/>
      <c r="I63" s="262"/>
      <c r="J63" s="262"/>
      <c r="K63" s="260"/>
    </row>
    <row r="64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="1" customFormat="1" ht="15" customHeight="1">
      <c r="B65" s="258"/>
      <c r="C65" s="264"/>
      <c r="D65" s="262" t="s">
        <v>378</v>
      </c>
      <c r="E65" s="262"/>
      <c r="F65" s="262"/>
      <c r="G65" s="262"/>
      <c r="H65" s="262"/>
      <c r="I65" s="262"/>
      <c r="J65" s="262"/>
      <c r="K65" s="260"/>
    </row>
    <row r="66" s="1" customFormat="1" ht="15" customHeight="1">
      <c r="B66" s="258"/>
      <c r="C66" s="264"/>
      <c r="D66" s="267" t="s">
        <v>379</v>
      </c>
      <c r="E66" s="267"/>
      <c r="F66" s="267"/>
      <c r="G66" s="267"/>
      <c r="H66" s="267"/>
      <c r="I66" s="267"/>
      <c r="J66" s="267"/>
      <c r="K66" s="260"/>
    </row>
    <row r="67" s="1" customFormat="1" ht="15" customHeight="1">
      <c r="B67" s="258"/>
      <c r="C67" s="264"/>
      <c r="D67" s="262" t="s">
        <v>380</v>
      </c>
      <c r="E67" s="262"/>
      <c r="F67" s="262"/>
      <c r="G67" s="262"/>
      <c r="H67" s="262"/>
      <c r="I67" s="262"/>
      <c r="J67" s="262"/>
      <c r="K67" s="260"/>
    </row>
    <row r="68" s="1" customFormat="1" ht="15" customHeight="1">
      <c r="B68" s="258"/>
      <c r="C68" s="264"/>
      <c r="D68" s="262" t="s">
        <v>381</v>
      </c>
      <c r="E68" s="262"/>
      <c r="F68" s="262"/>
      <c r="G68" s="262"/>
      <c r="H68" s="262"/>
      <c r="I68" s="262"/>
      <c r="J68" s="262"/>
      <c r="K68" s="260"/>
    </row>
    <row r="69" s="1" customFormat="1" ht="15" customHeight="1">
      <c r="B69" s="258"/>
      <c r="C69" s="264"/>
      <c r="D69" s="262" t="s">
        <v>382</v>
      </c>
      <c r="E69" s="262"/>
      <c r="F69" s="262"/>
      <c r="G69" s="262"/>
      <c r="H69" s="262"/>
      <c r="I69" s="262"/>
      <c r="J69" s="262"/>
      <c r="K69" s="260"/>
    </row>
    <row r="70" s="1" customFormat="1" ht="15" customHeight="1">
      <c r="B70" s="258"/>
      <c r="C70" s="264"/>
      <c r="D70" s="262" t="s">
        <v>383</v>
      </c>
      <c r="E70" s="262"/>
      <c r="F70" s="262"/>
      <c r="G70" s="262"/>
      <c r="H70" s="262"/>
      <c r="I70" s="262"/>
      <c r="J70" s="262"/>
      <c r="K70" s="260"/>
    </row>
    <row r="7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="1" customFormat="1" ht="45" customHeight="1">
      <c r="B75" s="277"/>
      <c r="C75" s="278" t="s">
        <v>384</v>
      </c>
      <c r="D75" s="278"/>
      <c r="E75" s="278"/>
      <c r="F75" s="278"/>
      <c r="G75" s="278"/>
      <c r="H75" s="278"/>
      <c r="I75" s="278"/>
      <c r="J75" s="278"/>
      <c r="K75" s="279"/>
    </row>
    <row r="76" s="1" customFormat="1" ht="17.25" customHeight="1">
      <c r="B76" s="277"/>
      <c r="C76" s="280" t="s">
        <v>385</v>
      </c>
      <c r="D76" s="280"/>
      <c r="E76" s="280"/>
      <c r="F76" s="280" t="s">
        <v>386</v>
      </c>
      <c r="G76" s="281"/>
      <c r="H76" s="280" t="s">
        <v>54</v>
      </c>
      <c r="I76" s="280" t="s">
        <v>57</v>
      </c>
      <c r="J76" s="280" t="s">
        <v>387</v>
      </c>
      <c r="K76" s="279"/>
    </row>
    <row r="77" s="1" customFormat="1" ht="17.25" customHeight="1">
      <c r="B77" s="277"/>
      <c r="C77" s="282" t="s">
        <v>388</v>
      </c>
      <c r="D77" s="282"/>
      <c r="E77" s="282"/>
      <c r="F77" s="283" t="s">
        <v>389</v>
      </c>
      <c r="G77" s="284"/>
      <c r="H77" s="282"/>
      <c r="I77" s="282"/>
      <c r="J77" s="282" t="s">
        <v>390</v>
      </c>
      <c r="K77" s="279"/>
    </row>
    <row r="78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="1" customFormat="1" ht="15" customHeight="1">
      <c r="B79" s="277"/>
      <c r="C79" s="265" t="s">
        <v>53</v>
      </c>
      <c r="D79" s="287"/>
      <c r="E79" s="287"/>
      <c r="F79" s="288" t="s">
        <v>391</v>
      </c>
      <c r="G79" s="289"/>
      <c r="H79" s="265" t="s">
        <v>392</v>
      </c>
      <c r="I79" s="265" t="s">
        <v>393</v>
      </c>
      <c r="J79" s="265">
        <v>20</v>
      </c>
      <c r="K79" s="279"/>
    </row>
    <row r="80" s="1" customFormat="1" ht="15" customHeight="1">
      <c r="B80" s="277"/>
      <c r="C80" s="265" t="s">
        <v>394</v>
      </c>
      <c r="D80" s="265"/>
      <c r="E80" s="265"/>
      <c r="F80" s="288" t="s">
        <v>391</v>
      </c>
      <c r="G80" s="289"/>
      <c r="H80" s="265" t="s">
        <v>395</v>
      </c>
      <c r="I80" s="265" t="s">
        <v>393</v>
      </c>
      <c r="J80" s="265">
        <v>120</v>
      </c>
      <c r="K80" s="279"/>
    </row>
    <row r="81" s="1" customFormat="1" ht="15" customHeight="1">
      <c r="B81" s="290"/>
      <c r="C81" s="265" t="s">
        <v>396</v>
      </c>
      <c r="D81" s="265"/>
      <c r="E81" s="265"/>
      <c r="F81" s="288" t="s">
        <v>397</v>
      </c>
      <c r="G81" s="289"/>
      <c r="H81" s="265" t="s">
        <v>398</v>
      </c>
      <c r="I81" s="265" t="s">
        <v>393</v>
      </c>
      <c r="J81" s="265">
        <v>50</v>
      </c>
      <c r="K81" s="279"/>
    </row>
    <row r="82" s="1" customFormat="1" ht="15" customHeight="1">
      <c r="B82" s="290"/>
      <c r="C82" s="265" t="s">
        <v>399</v>
      </c>
      <c r="D82" s="265"/>
      <c r="E82" s="265"/>
      <c r="F82" s="288" t="s">
        <v>391</v>
      </c>
      <c r="G82" s="289"/>
      <c r="H82" s="265" t="s">
        <v>400</v>
      </c>
      <c r="I82" s="265" t="s">
        <v>401</v>
      </c>
      <c r="J82" s="265"/>
      <c r="K82" s="279"/>
    </row>
    <row r="83" s="1" customFormat="1" ht="15" customHeight="1">
      <c r="B83" s="290"/>
      <c r="C83" s="291" t="s">
        <v>402</v>
      </c>
      <c r="D83" s="291"/>
      <c r="E83" s="291"/>
      <c r="F83" s="292" t="s">
        <v>397</v>
      </c>
      <c r="G83" s="291"/>
      <c r="H83" s="291" t="s">
        <v>403</v>
      </c>
      <c r="I83" s="291" t="s">
        <v>393</v>
      </c>
      <c r="J83" s="291">
        <v>15</v>
      </c>
      <c r="K83" s="279"/>
    </row>
    <row r="84" s="1" customFormat="1" ht="15" customHeight="1">
      <c r="B84" s="290"/>
      <c r="C84" s="291" t="s">
        <v>404</v>
      </c>
      <c r="D84" s="291"/>
      <c r="E84" s="291"/>
      <c r="F84" s="292" t="s">
        <v>397</v>
      </c>
      <c r="G84" s="291"/>
      <c r="H84" s="291" t="s">
        <v>405</v>
      </c>
      <c r="I84" s="291" t="s">
        <v>393</v>
      </c>
      <c r="J84" s="291">
        <v>15</v>
      </c>
      <c r="K84" s="279"/>
    </row>
    <row r="85" s="1" customFormat="1" ht="15" customHeight="1">
      <c r="B85" s="290"/>
      <c r="C85" s="291" t="s">
        <v>406</v>
      </c>
      <c r="D85" s="291"/>
      <c r="E85" s="291"/>
      <c r="F85" s="292" t="s">
        <v>397</v>
      </c>
      <c r="G85" s="291"/>
      <c r="H85" s="291" t="s">
        <v>407</v>
      </c>
      <c r="I85" s="291" t="s">
        <v>393</v>
      </c>
      <c r="J85" s="291">
        <v>20</v>
      </c>
      <c r="K85" s="279"/>
    </row>
    <row r="86" s="1" customFormat="1" ht="15" customHeight="1">
      <c r="B86" s="290"/>
      <c r="C86" s="291" t="s">
        <v>408</v>
      </c>
      <c r="D86" s="291"/>
      <c r="E86" s="291"/>
      <c r="F86" s="292" t="s">
        <v>397</v>
      </c>
      <c r="G86" s="291"/>
      <c r="H86" s="291" t="s">
        <v>409</v>
      </c>
      <c r="I86" s="291" t="s">
        <v>393</v>
      </c>
      <c r="J86" s="291">
        <v>20</v>
      </c>
      <c r="K86" s="279"/>
    </row>
    <row r="87" s="1" customFormat="1" ht="15" customHeight="1">
      <c r="B87" s="290"/>
      <c r="C87" s="265" t="s">
        <v>410</v>
      </c>
      <c r="D87" s="265"/>
      <c r="E87" s="265"/>
      <c r="F87" s="288" t="s">
        <v>397</v>
      </c>
      <c r="G87" s="289"/>
      <c r="H87" s="265" t="s">
        <v>411</v>
      </c>
      <c r="I87" s="265" t="s">
        <v>393</v>
      </c>
      <c r="J87" s="265">
        <v>50</v>
      </c>
      <c r="K87" s="279"/>
    </row>
    <row r="88" s="1" customFormat="1" ht="15" customHeight="1">
      <c r="B88" s="290"/>
      <c r="C88" s="265" t="s">
        <v>412</v>
      </c>
      <c r="D88" s="265"/>
      <c r="E88" s="265"/>
      <c r="F88" s="288" t="s">
        <v>397</v>
      </c>
      <c r="G88" s="289"/>
      <c r="H88" s="265" t="s">
        <v>413</v>
      </c>
      <c r="I88" s="265" t="s">
        <v>393</v>
      </c>
      <c r="J88" s="265">
        <v>20</v>
      </c>
      <c r="K88" s="279"/>
    </row>
    <row r="89" s="1" customFormat="1" ht="15" customHeight="1">
      <c r="B89" s="290"/>
      <c r="C89" s="265" t="s">
        <v>414</v>
      </c>
      <c r="D89" s="265"/>
      <c r="E89" s="265"/>
      <c r="F89" s="288" t="s">
        <v>397</v>
      </c>
      <c r="G89" s="289"/>
      <c r="H89" s="265" t="s">
        <v>415</v>
      </c>
      <c r="I89" s="265" t="s">
        <v>393</v>
      </c>
      <c r="J89" s="265">
        <v>20</v>
      </c>
      <c r="K89" s="279"/>
    </row>
    <row r="90" s="1" customFormat="1" ht="15" customHeight="1">
      <c r="B90" s="290"/>
      <c r="C90" s="265" t="s">
        <v>416</v>
      </c>
      <c r="D90" s="265"/>
      <c r="E90" s="265"/>
      <c r="F90" s="288" t="s">
        <v>397</v>
      </c>
      <c r="G90" s="289"/>
      <c r="H90" s="265" t="s">
        <v>417</v>
      </c>
      <c r="I90" s="265" t="s">
        <v>393</v>
      </c>
      <c r="J90" s="265">
        <v>50</v>
      </c>
      <c r="K90" s="279"/>
    </row>
    <row r="91" s="1" customFormat="1" ht="15" customHeight="1">
      <c r="B91" s="290"/>
      <c r="C91" s="265" t="s">
        <v>418</v>
      </c>
      <c r="D91" s="265"/>
      <c r="E91" s="265"/>
      <c r="F91" s="288" t="s">
        <v>397</v>
      </c>
      <c r="G91" s="289"/>
      <c r="H91" s="265" t="s">
        <v>418</v>
      </c>
      <c r="I91" s="265" t="s">
        <v>393</v>
      </c>
      <c r="J91" s="265">
        <v>50</v>
      </c>
      <c r="K91" s="279"/>
    </row>
    <row r="92" s="1" customFormat="1" ht="15" customHeight="1">
      <c r="B92" s="290"/>
      <c r="C92" s="265" t="s">
        <v>419</v>
      </c>
      <c r="D92" s="265"/>
      <c r="E92" s="265"/>
      <c r="F92" s="288" t="s">
        <v>397</v>
      </c>
      <c r="G92" s="289"/>
      <c r="H92" s="265" t="s">
        <v>420</v>
      </c>
      <c r="I92" s="265" t="s">
        <v>393</v>
      </c>
      <c r="J92" s="265">
        <v>255</v>
      </c>
      <c r="K92" s="279"/>
    </row>
    <row r="93" s="1" customFormat="1" ht="15" customHeight="1">
      <c r="B93" s="290"/>
      <c r="C93" s="265" t="s">
        <v>421</v>
      </c>
      <c r="D93" s="265"/>
      <c r="E93" s="265"/>
      <c r="F93" s="288" t="s">
        <v>391</v>
      </c>
      <c r="G93" s="289"/>
      <c r="H93" s="265" t="s">
        <v>422</v>
      </c>
      <c r="I93" s="265" t="s">
        <v>423</v>
      </c>
      <c r="J93" s="265"/>
      <c r="K93" s="279"/>
    </row>
    <row r="94" s="1" customFormat="1" ht="15" customHeight="1">
      <c r="B94" s="290"/>
      <c r="C94" s="265" t="s">
        <v>424</v>
      </c>
      <c r="D94" s="265"/>
      <c r="E94" s="265"/>
      <c r="F94" s="288" t="s">
        <v>391</v>
      </c>
      <c r="G94" s="289"/>
      <c r="H94" s="265" t="s">
        <v>425</v>
      </c>
      <c r="I94" s="265" t="s">
        <v>426</v>
      </c>
      <c r="J94" s="265"/>
      <c r="K94" s="279"/>
    </row>
    <row r="95" s="1" customFormat="1" ht="15" customHeight="1">
      <c r="B95" s="290"/>
      <c r="C95" s="265" t="s">
        <v>427</v>
      </c>
      <c r="D95" s="265"/>
      <c r="E95" s="265"/>
      <c r="F95" s="288" t="s">
        <v>391</v>
      </c>
      <c r="G95" s="289"/>
      <c r="H95" s="265" t="s">
        <v>427</v>
      </c>
      <c r="I95" s="265" t="s">
        <v>426</v>
      </c>
      <c r="J95" s="265"/>
      <c r="K95" s="279"/>
    </row>
    <row r="96" s="1" customFormat="1" ht="15" customHeight="1">
      <c r="B96" s="290"/>
      <c r="C96" s="265" t="s">
        <v>38</v>
      </c>
      <c r="D96" s="265"/>
      <c r="E96" s="265"/>
      <c r="F96" s="288" t="s">
        <v>391</v>
      </c>
      <c r="G96" s="289"/>
      <c r="H96" s="265" t="s">
        <v>428</v>
      </c>
      <c r="I96" s="265" t="s">
        <v>426</v>
      </c>
      <c r="J96" s="265"/>
      <c r="K96" s="279"/>
    </row>
    <row r="97" s="1" customFormat="1" ht="15" customHeight="1">
      <c r="B97" s="290"/>
      <c r="C97" s="265" t="s">
        <v>48</v>
      </c>
      <c r="D97" s="265"/>
      <c r="E97" s="265"/>
      <c r="F97" s="288" t="s">
        <v>391</v>
      </c>
      <c r="G97" s="289"/>
      <c r="H97" s="265" t="s">
        <v>429</v>
      </c>
      <c r="I97" s="265" t="s">
        <v>426</v>
      </c>
      <c r="J97" s="265"/>
      <c r="K97" s="279"/>
    </row>
    <row r="98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="1" customFormat="1" ht="45" customHeight="1">
      <c r="B102" s="277"/>
      <c r="C102" s="278" t="s">
        <v>430</v>
      </c>
      <c r="D102" s="278"/>
      <c r="E102" s="278"/>
      <c r="F102" s="278"/>
      <c r="G102" s="278"/>
      <c r="H102" s="278"/>
      <c r="I102" s="278"/>
      <c r="J102" s="278"/>
      <c r="K102" s="279"/>
    </row>
    <row r="103" s="1" customFormat="1" ht="17.25" customHeight="1">
      <c r="B103" s="277"/>
      <c r="C103" s="280" t="s">
        <v>385</v>
      </c>
      <c r="D103" s="280"/>
      <c r="E103" s="280"/>
      <c r="F103" s="280" t="s">
        <v>386</v>
      </c>
      <c r="G103" s="281"/>
      <c r="H103" s="280" t="s">
        <v>54</v>
      </c>
      <c r="I103" s="280" t="s">
        <v>57</v>
      </c>
      <c r="J103" s="280" t="s">
        <v>387</v>
      </c>
      <c r="K103" s="279"/>
    </row>
    <row r="104" s="1" customFormat="1" ht="17.25" customHeight="1">
      <c r="B104" s="277"/>
      <c r="C104" s="282" t="s">
        <v>388</v>
      </c>
      <c r="D104" s="282"/>
      <c r="E104" s="282"/>
      <c r="F104" s="283" t="s">
        <v>389</v>
      </c>
      <c r="G104" s="284"/>
      <c r="H104" s="282"/>
      <c r="I104" s="282"/>
      <c r="J104" s="282" t="s">
        <v>390</v>
      </c>
      <c r="K104" s="279"/>
    </row>
    <row r="105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="1" customFormat="1" ht="15" customHeight="1">
      <c r="B106" s="277"/>
      <c r="C106" s="265" t="s">
        <v>53</v>
      </c>
      <c r="D106" s="287"/>
      <c r="E106" s="287"/>
      <c r="F106" s="288" t="s">
        <v>391</v>
      </c>
      <c r="G106" s="265"/>
      <c r="H106" s="265" t="s">
        <v>431</v>
      </c>
      <c r="I106" s="265" t="s">
        <v>393</v>
      </c>
      <c r="J106" s="265">
        <v>20</v>
      </c>
      <c r="K106" s="279"/>
    </row>
    <row r="107" s="1" customFormat="1" ht="15" customHeight="1">
      <c r="B107" s="277"/>
      <c r="C107" s="265" t="s">
        <v>394</v>
      </c>
      <c r="D107" s="265"/>
      <c r="E107" s="265"/>
      <c r="F107" s="288" t="s">
        <v>391</v>
      </c>
      <c r="G107" s="265"/>
      <c r="H107" s="265" t="s">
        <v>431</v>
      </c>
      <c r="I107" s="265" t="s">
        <v>393</v>
      </c>
      <c r="J107" s="265">
        <v>120</v>
      </c>
      <c r="K107" s="279"/>
    </row>
    <row r="108" s="1" customFormat="1" ht="15" customHeight="1">
      <c r="B108" s="290"/>
      <c r="C108" s="265" t="s">
        <v>396</v>
      </c>
      <c r="D108" s="265"/>
      <c r="E108" s="265"/>
      <c r="F108" s="288" t="s">
        <v>397</v>
      </c>
      <c r="G108" s="265"/>
      <c r="H108" s="265" t="s">
        <v>431</v>
      </c>
      <c r="I108" s="265" t="s">
        <v>393</v>
      </c>
      <c r="J108" s="265">
        <v>50</v>
      </c>
      <c r="K108" s="279"/>
    </row>
    <row r="109" s="1" customFormat="1" ht="15" customHeight="1">
      <c r="B109" s="290"/>
      <c r="C109" s="265" t="s">
        <v>399</v>
      </c>
      <c r="D109" s="265"/>
      <c r="E109" s="265"/>
      <c r="F109" s="288" t="s">
        <v>391</v>
      </c>
      <c r="G109" s="265"/>
      <c r="H109" s="265" t="s">
        <v>431</v>
      </c>
      <c r="I109" s="265" t="s">
        <v>401</v>
      </c>
      <c r="J109" s="265"/>
      <c r="K109" s="279"/>
    </row>
    <row r="110" s="1" customFormat="1" ht="15" customHeight="1">
      <c r="B110" s="290"/>
      <c r="C110" s="265" t="s">
        <v>410</v>
      </c>
      <c r="D110" s="265"/>
      <c r="E110" s="265"/>
      <c r="F110" s="288" t="s">
        <v>397</v>
      </c>
      <c r="G110" s="265"/>
      <c r="H110" s="265" t="s">
        <v>431</v>
      </c>
      <c r="I110" s="265" t="s">
        <v>393</v>
      </c>
      <c r="J110" s="265">
        <v>50</v>
      </c>
      <c r="K110" s="279"/>
    </row>
    <row r="111" s="1" customFormat="1" ht="15" customHeight="1">
      <c r="B111" s="290"/>
      <c r="C111" s="265" t="s">
        <v>418</v>
      </c>
      <c r="D111" s="265"/>
      <c r="E111" s="265"/>
      <c r="F111" s="288" t="s">
        <v>397</v>
      </c>
      <c r="G111" s="265"/>
      <c r="H111" s="265" t="s">
        <v>431</v>
      </c>
      <c r="I111" s="265" t="s">
        <v>393</v>
      </c>
      <c r="J111" s="265">
        <v>50</v>
      </c>
      <c r="K111" s="279"/>
    </row>
    <row r="112" s="1" customFormat="1" ht="15" customHeight="1">
      <c r="B112" s="290"/>
      <c r="C112" s="265" t="s">
        <v>416</v>
      </c>
      <c r="D112" s="265"/>
      <c r="E112" s="265"/>
      <c r="F112" s="288" t="s">
        <v>397</v>
      </c>
      <c r="G112" s="265"/>
      <c r="H112" s="265" t="s">
        <v>431</v>
      </c>
      <c r="I112" s="265" t="s">
        <v>393</v>
      </c>
      <c r="J112" s="265">
        <v>50</v>
      </c>
      <c r="K112" s="279"/>
    </row>
    <row r="113" s="1" customFormat="1" ht="15" customHeight="1">
      <c r="B113" s="290"/>
      <c r="C113" s="265" t="s">
        <v>53</v>
      </c>
      <c r="D113" s="265"/>
      <c r="E113" s="265"/>
      <c r="F113" s="288" t="s">
        <v>391</v>
      </c>
      <c r="G113" s="265"/>
      <c r="H113" s="265" t="s">
        <v>432</v>
      </c>
      <c r="I113" s="265" t="s">
        <v>393</v>
      </c>
      <c r="J113" s="265">
        <v>20</v>
      </c>
      <c r="K113" s="279"/>
    </row>
    <row r="114" s="1" customFormat="1" ht="15" customHeight="1">
      <c r="B114" s="290"/>
      <c r="C114" s="265" t="s">
        <v>433</v>
      </c>
      <c r="D114" s="265"/>
      <c r="E114" s="265"/>
      <c r="F114" s="288" t="s">
        <v>391</v>
      </c>
      <c r="G114" s="265"/>
      <c r="H114" s="265" t="s">
        <v>434</v>
      </c>
      <c r="I114" s="265" t="s">
        <v>393</v>
      </c>
      <c r="J114" s="265">
        <v>120</v>
      </c>
      <c r="K114" s="279"/>
    </row>
    <row r="115" s="1" customFormat="1" ht="15" customHeight="1">
      <c r="B115" s="290"/>
      <c r="C115" s="265" t="s">
        <v>38</v>
      </c>
      <c r="D115" s="265"/>
      <c r="E115" s="265"/>
      <c r="F115" s="288" t="s">
        <v>391</v>
      </c>
      <c r="G115" s="265"/>
      <c r="H115" s="265" t="s">
        <v>435</v>
      </c>
      <c r="I115" s="265" t="s">
        <v>426</v>
      </c>
      <c r="J115" s="265"/>
      <c r="K115" s="279"/>
    </row>
    <row r="116" s="1" customFormat="1" ht="15" customHeight="1">
      <c r="B116" s="290"/>
      <c r="C116" s="265" t="s">
        <v>48</v>
      </c>
      <c r="D116" s="265"/>
      <c r="E116" s="265"/>
      <c r="F116" s="288" t="s">
        <v>391</v>
      </c>
      <c r="G116" s="265"/>
      <c r="H116" s="265" t="s">
        <v>436</v>
      </c>
      <c r="I116" s="265" t="s">
        <v>426</v>
      </c>
      <c r="J116" s="265"/>
      <c r="K116" s="279"/>
    </row>
    <row r="117" s="1" customFormat="1" ht="15" customHeight="1">
      <c r="B117" s="290"/>
      <c r="C117" s="265" t="s">
        <v>57</v>
      </c>
      <c r="D117" s="265"/>
      <c r="E117" s="265"/>
      <c r="F117" s="288" t="s">
        <v>391</v>
      </c>
      <c r="G117" s="265"/>
      <c r="H117" s="265" t="s">
        <v>437</v>
      </c>
      <c r="I117" s="265" t="s">
        <v>438</v>
      </c>
      <c r="J117" s="265"/>
      <c r="K117" s="279"/>
    </row>
    <row r="118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="1" customFormat="1" ht="45" customHeight="1">
      <c r="B122" s="306"/>
      <c r="C122" s="256" t="s">
        <v>439</v>
      </c>
      <c r="D122" s="256"/>
      <c r="E122" s="256"/>
      <c r="F122" s="256"/>
      <c r="G122" s="256"/>
      <c r="H122" s="256"/>
      <c r="I122" s="256"/>
      <c r="J122" s="256"/>
      <c r="K122" s="307"/>
    </row>
    <row r="123" s="1" customFormat="1" ht="17.25" customHeight="1">
      <c r="B123" s="308"/>
      <c r="C123" s="280" t="s">
        <v>385</v>
      </c>
      <c r="D123" s="280"/>
      <c r="E123" s="280"/>
      <c r="F123" s="280" t="s">
        <v>386</v>
      </c>
      <c r="G123" s="281"/>
      <c r="H123" s="280" t="s">
        <v>54</v>
      </c>
      <c r="I123" s="280" t="s">
        <v>57</v>
      </c>
      <c r="J123" s="280" t="s">
        <v>387</v>
      </c>
      <c r="K123" s="309"/>
    </row>
    <row r="124" s="1" customFormat="1" ht="17.25" customHeight="1">
      <c r="B124" s="308"/>
      <c r="C124" s="282" t="s">
        <v>388</v>
      </c>
      <c r="D124" s="282"/>
      <c r="E124" s="282"/>
      <c r="F124" s="283" t="s">
        <v>389</v>
      </c>
      <c r="G124" s="284"/>
      <c r="H124" s="282"/>
      <c r="I124" s="282"/>
      <c r="J124" s="282" t="s">
        <v>390</v>
      </c>
      <c r="K124" s="309"/>
    </row>
    <row r="125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="1" customFormat="1" ht="15" customHeight="1">
      <c r="B126" s="310"/>
      <c r="C126" s="265" t="s">
        <v>394</v>
      </c>
      <c r="D126" s="287"/>
      <c r="E126" s="287"/>
      <c r="F126" s="288" t="s">
        <v>391</v>
      </c>
      <c r="G126" s="265"/>
      <c r="H126" s="265" t="s">
        <v>431</v>
      </c>
      <c r="I126" s="265" t="s">
        <v>393</v>
      </c>
      <c r="J126" s="265">
        <v>120</v>
      </c>
      <c r="K126" s="313"/>
    </row>
    <row r="127" s="1" customFormat="1" ht="15" customHeight="1">
      <c r="B127" s="310"/>
      <c r="C127" s="265" t="s">
        <v>440</v>
      </c>
      <c r="D127" s="265"/>
      <c r="E127" s="265"/>
      <c r="F127" s="288" t="s">
        <v>391</v>
      </c>
      <c r="G127" s="265"/>
      <c r="H127" s="265" t="s">
        <v>441</v>
      </c>
      <c r="I127" s="265" t="s">
        <v>393</v>
      </c>
      <c r="J127" s="265" t="s">
        <v>442</v>
      </c>
      <c r="K127" s="313"/>
    </row>
    <row r="128" s="1" customFormat="1" ht="15" customHeight="1">
      <c r="B128" s="310"/>
      <c r="C128" s="265" t="s">
        <v>339</v>
      </c>
      <c r="D128" s="265"/>
      <c r="E128" s="265"/>
      <c r="F128" s="288" t="s">
        <v>391</v>
      </c>
      <c r="G128" s="265"/>
      <c r="H128" s="265" t="s">
        <v>443</v>
      </c>
      <c r="I128" s="265" t="s">
        <v>393</v>
      </c>
      <c r="J128" s="265" t="s">
        <v>442</v>
      </c>
      <c r="K128" s="313"/>
    </row>
    <row r="129" s="1" customFormat="1" ht="15" customHeight="1">
      <c r="B129" s="310"/>
      <c r="C129" s="265" t="s">
        <v>402</v>
      </c>
      <c r="D129" s="265"/>
      <c r="E129" s="265"/>
      <c r="F129" s="288" t="s">
        <v>397</v>
      </c>
      <c r="G129" s="265"/>
      <c r="H129" s="265" t="s">
        <v>403</v>
      </c>
      <c r="I129" s="265" t="s">
        <v>393</v>
      </c>
      <c r="J129" s="265">
        <v>15</v>
      </c>
      <c r="K129" s="313"/>
    </row>
    <row r="130" s="1" customFormat="1" ht="15" customHeight="1">
      <c r="B130" s="310"/>
      <c r="C130" s="291" t="s">
        <v>404</v>
      </c>
      <c r="D130" s="291"/>
      <c r="E130" s="291"/>
      <c r="F130" s="292" t="s">
        <v>397</v>
      </c>
      <c r="G130" s="291"/>
      <c r="H130" s="291" t="s">
        <v>405</v>
      </c>
      <c r="I130" s="291" t="s">
        <v>393</v>
      </c>
      <c r="J130" s="291">
        <v>15</v>
      </c>
      <c r="K130" s="313"/>
    </row>
    <row r="131" s="1" customFormat="1" ht="15" customHeight="1">
      <c r="B131" s="310"/>
      <c r="C131" s="291" t="s">
        <v>406</v>
      </c>
      <c r="D131" s="291"/>
      <c r="E131" s="291"/>
      <c r="F131" s="292" t="s">
        <v>397</v>
      </c>
      <c r="G131" s="291"/>
      <c r="H131" s="291" t="s">
        <v>407</v>
      </c>
      <c r="I131" s="291" t="s">
        <v>393</v>
      </c>
      <c r="J131" s="291">
        <v>20</v>
      </c>
      <c r="K131" s="313"/>
    </row>
    <row r="132" s="1" customFormat="1" ht="15" customHeight="1">
      <c r="B132" s="310"/>
      <c r="C132" s="291" t="s">
        <v>408</v>
      </c>
      <c r="D132" s="291"/>
      <c r="E132" s="291"/>
      <c r="F132" s="292" t="s">
        <v>397</v>
      </c>
      <c r="G132" s="291"/>
      <c r="H132" s="291" t="s">
        <v>409</v>
      </c>
      <c r="I132" s="291" t="s">
        <v>393</v>
      </c>
      <c r="J132" s="291">
        <v>20</v>
      </c>
      <c r="K132" s="313"/>
    </row>
    <row r="133" s="1" customFormat="1" ht="15" customHeight="1">
      <c r="B133" s="310"/>
      <c r="C133" s="265" t="s">
        <v>396</v>
      </c>
      <c r="D133" s="265"/>
      <c r="E133" s="265"/>
      <c r="F133" s="288" t="s">
        <v>397</v>
      </c>
      <c r="G133" s="265"/>
      <c r="H133" s="265" t="s">
        <v>431</v>
      </c>
      <c r="I133" s="265" t="s">
        <v>393</v>
      </c>
      <c r="J133" s="265">
        <v>50</v>
      </c>
      <c r="K133" s="313"/>
    </row>
    <row r="134" s="1" customFormat="1" ht="15" customHeight="1">
      <c r="B134" s="310"/>
      <c r="C134" s="265" t="s">
        <v>410</v>
      </c>
      <c r="D134" s="265"/>
      <c r="E134" s="265"/>
      <c r="F134" s="288" t="s">
        <v>397</v>
      </c>
      <c r="G134" s="265"/>
      <c r="H134" s="265" t="s">
        <v>431</v>
      </c>
      <c r="I134" s="265" t="s">
        <v>393</v>
      </c>
      <c r="J134" s="265">
        <v>50</v>
      </c>
      <c r="K134" s="313"/>
    </row>
    <row r="135" s="1" customFormat="1" ht="15" customHeight="1">
      <c r="B135" s="310"/>
      <c r="C135" s="265" t="s">
        <v>416</v>
      </c>
      <c r="D135" s="265"/>
      <c r="E135" s="265"/>
      <c r="F135" s="288" t="s">
        <v>397</v>
      </c>
      <c r="G135" s="265"/>
      <c r="H135" s="265" t="s">
        <v>431</v>
      </c>
      <c r="I135" s="265" t="s">
        <v>393</v>
      </c>
      <c r="J135" s="265">
        <v>50</v>
      </c>
      <c r="K135" s="313"/>
    </row>
    <row r="136" s="1" customFormat="1" ht="15" customHeight="1">
      <c r="B136" s="310"/>
      <c r="C136" s="265" t="s">
        <v>418</v>
      </c>
      <c r="D136" s="265"/>
      <c r="E136" s="265"/>
      <c r="F136" s="288" t="s">
        <v>397</v>
      </c>
      <c r="G136" s="265"/>
      <c r="H136" s="265" t="s">
        <v>431</v>
      </c>
      <c r="I136" s="265" t="s">
        <v>393</v>
      </c>
      <c r="J136" s="265">
        <v>50</v>
      </c>
      <c r="K136" s="313"/>
    </row>
    <row r="137" s="1" customFormat="1" ht="15" customHeight="1">
      <c r="B137" s="310"/>
      <c r="C137" s="265" t="s">
        <v>419</v>
      </c>
      <c r="D137" s="265"/>
      <c r="E137" s="265"/>
      <c r="F137" s="288" t="s">
        <v>397</v>
      </c>
      <c r="G137" s="265"/>
      <c r="H137" s="265" t="s">
        <v>444</v>
      </c>
      <c r="I137" s="265" t="s">
        <v>393</v>
      </c>
      <c r="J137" s="265">
        <v>255</v>
      </c>
      <c r="K137" s="313"/>
    </row>
    <row r="138" s="1" customFormat="1" ht="15" customHeight="1">
      <c r="B138" s="310"/>
      <c r="C138" s="265" t="s">
        <v>421</v>
      </c>
      <c r="D138" s="265"/>
      <c r="E138" s="265"/>
      <c r="F138" s="288" t="s">
        <v>391</v>
      </c>
      <c r="G138" s="265"/>
      <c r="H138" s="265" t="s">
        <v>445</v>
      </c>
      <c r="I138" s="265" t="s">
        <v>423</v>
      </c>
      <c r="J138" s="265"/>
      <c r="K138" s="313"/>
    </row>
    <row r="139" s="1" customFormat="1" ht="15" customHeight="1">
      <c r="B139" s="310"/>
      <c r="C139" s="265" t="s">
        <v>424</v>
      </c>
      <c r="D139" s="265"/>
      <c r="E139" s="265"/>
      <c r="F139" s="288" t="s">
        <v>391</v>
      </c>
      <c r="G139" s="265"/>
      <c r="H139" s="265" t="s">
        <v>446</v>
      </c>
      <c r="I139" s="265" t="s">
        <v>426</v>
      </c>
      <c r="J139" s="265"/>
      <c r="K139" s="313"/>
    </row>
    <row r="140" s="1" customFormat="1" ht="15" customHeight="1">
      <c r="B140" s="310"/>
      <c r="C140" s="265" t="s">
        <v>427</v>
      </c>
      <c r="D140" s="265"/>
      <c r="E140" s="265"/>
      <c r="F140" s="288" t="s">
        <v>391</v>
      </c>
      <c r="G140" s="265"/>
      <c r="H140" s="265" t="s">
        <v>427</v>
      </c>
      <c r="I140" s="265" t="s">
        <v>426</v>
      </c>
      <c r="J140" s="265"/>
      <c r="K140" s="313"/>
    </row>
    <row r="141" s="1" customFormat="1" ht="15" customHeight="1">
      <c r="B141" s="310"/>
      <c r="C141" s="265" t="s">
        <v>38</v>
      </c>
      <c r="D141" s="265"/>
      <c r="E141" s="265"/>
      <c r="F141" s="288" t="s">
        <v>391</v>
      </c>
      <c r="G141" s="265"/>
      <c r="H141" s="265" t="s">
        <v>447</v>
      </c>
      <c r="I141" s="265" t="s">
        <v>426</v>
      </c>
      <c r="J141" s="265"/>
      <c r="K141" s="313"/>
    </row>
    <row r="142" s="1" customFormat="1" ht="15" customHeight="1">
      <c r="B142" s="310"/>
      <c r="C142" s="265" t="s">
        <v>448</v>
      </c>
      <c r="D142" s="265"/>
      <c r="E142" s="265"/>
      <c r="F142" s="288" t="s">
        <v>391</v>
      </c>
      <c r="G142" s="265"/>
      <c r="H142" s="265" t="s">
        <v>449</v>
      </c>
      <c r="I142" s="265" t="s">
        <v>426</v>
      </c>
      <c r="J142" s="265"/>
      <c r="K142" s="313"/>
    </row>
    <row r="143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="1" customFormat="1" ht="45" customHeight="1">
      <c r="B147" s="277"/>
      <c r="C147" s="278" t="s">
        <v>450</v>
      </c>
      <c r="D147" s="278"/>
      <c r="E147" s="278"/>
      <c r="F147" s="278"/>
      <c r="G147" s="278"/>
      <c r="H147" s="278"/>
      <c r="I147" s="278"/>
      <c r="J147" s="278"/>
      <c r="K147" s="279"/>
    </row>
    <row r="148" s="1" customFormat="1" ht="17.25" customHeight="1">
      <c r="B148" s="277"/>
      <c r="C148" s="280" t="s">
        <v>385</v>
      </c>
      <c r="D148" s="280"/>
      <c r="E148" s="280"/>
      <c r="F148" s="280" t="s">
        <v>386</v>
      </c>
      <c r="G148" s="281"/>
      <c r="H148" s="280" t="s">
        <v>54</v>
      </c>
      <c r="I148" s="280" t="s">
        <v>57</v>
      </c>
      <c r="J148" s="280" t="s">
        <v>387</v>
      </c>
      <c r="K148" s="279"/>
    </row>
    <row r="149" s="1" customFormat="1" ht="17.25" customHeight="1">
      <c r="B149" s="277"/>
      <c r="C149" s="282" t="s">
        <v>388</v>
      </c>
      <c r="D149" s="282"/>
      <c r="E149" s="282"/>
      <c r="F149" s="283" t="s">
        <v>389</v>
      </c>
      <c r="G149" s="284"/>
      <c r="H149" s="282"/>
      <c r="I149" s="282"/>
      <c r="J149" s="282" t="s">
        <v>390</v>
      </c>
      <c r="K149" s="279"/>
    </row>
    <row r="150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="1" customFormat="1" ht="15" customHeight="1">
      <c r="B151" s="290"/>
      <c r="C151" s="317" t="s">
        <v>394</v>
      </c>
      <c r="D151" s="265"/>
      <c r="E151" s="265"/>
      <c r="F151" s="318" t="s">
        <v>391</v>
      </c>
      <c r="G151" s="265"/>
      <c r="H151" s="317" t="s">
        <v>431</v>
      </c>
      <c r="I151" s="317" t="s">
        <v>393</v>
      </c>
      <c r="J151" s="317">
        <v>120</v>
      </c>
      <c r="K151" s="313"/>
    </row>
    <row r="152" s="1" customFormat="1" ht="15" customHeight="1">
      <c r="B152" s="290"/>
      <c r="C152" s="317" t="s">
        <v>440</v>
      </c>
      <c r="D152" s="265"/>
      <c r="E152" s="265"/>
      <c r="F152" s="318" t="s">
        <v>391</v>
      </c>
      <c r="G152" s="265"/>
      <c r="H152" s="317" t="s">
        <v>451</v>
      </c>
      <c r="I152" s="317" t="s">
        <v>393</v>
      </c>
      <c r="J152" s="317" t="s">
        <v>442</v>
      </c>
      <c r="K152" s="313"/>
    </row>
    <row r="153" s="1" customFormat="1" ht="15" customHeight="1">
      <c r="B153" s="290"/>
      <c r="C153" s="317" t="s">
        <v>339</v>
      </c>
      <c r="D153" s="265"/>
      <c r="E153" s="265"/>
      <c r="F153" s="318" t="s">
        <v>391</v>
      </c>
      <c r="G153" s="265"/>
      <c r="H153" s="317" t="s">
        <v>452</v>
      </c>
      <c r="I153" s="317" t="s">
        <v>393</v>
      </c>
      <c r="J153" s="317" t="s">
        <v>442</v>
      </c>
      <c r="K153" s="313"/>
    </row>
    <row r="154" s="1" customFormat="1" ht="15" customHeight="1">
      <c r="B154" s="290"/>
      <c r="C154" s="317" t="s">
        <v>396</v>
      </c>
      <c r="D154" s="265"/>
      <c r="E154" s="265"/>
      <c r="F154" s="318" t="s">
        <v>397</v>
      </c>
      <c r="G154" s="265"/>
      <c r="H154" s="317" t="s">
        <v>431</v>
      </c>
      <c r="I154" s="317" t="s">
        <v>393</v>
      </c>
      <c r="J154" s="317">
        <v>50</v>
      </c>
      <c r="K154" s="313"/>
    </row>
    <row r="155" s="1" customFormat="1" ht="15" customHeight="1">
      <c r="B155" s="290"/>
      <c r="C155" s="317" t="s">
        <v>399</v>
      </c>
      <c r="D155" s="265"/>
      <c r="E155" s="265"/>
      <c r="F155" s="318" t="s">
        <v>391</v>
      </c>
      <c r="G155" s="265"/>
      <c r="H155" s="317" t="s">
        <v>431</v>
      </c>
      <c r="I155" s="317" t="s">
        <v>401</v>
      </c>
      <c r="J155" s="317"/>
      <c r="K155" s="313"/>
    </row>
    <row r="156" s="1" customFormat="1" ht="15" customHeight="1">
      <c r="B156" s="290"/>
      <c r="C156" s="317" t="s">
        <v>410</v>
      </c>
      <c r="D156" s="265"/>
      <c r="E156" s="265"/>
      <c r="F156" s="318" t="s">
        <v>397</v>
      </c>
      <c r="G156" s="265"/>
      <c r="H156" s="317" t="s">
        <v>431</v>
      </c>
      <c r="I156" s="317" t="s">
        <v>393</v>
      </c>
      <c r="J156" s="317">
        <v>50</v>
      </c>
      <c r="K156" s="313"/>
    </row>
    <row r="157" s="1" customFormat="1" ht="15" customHeight="1">
      <c r="B157" s="290"/>
      <c r="C157" s="317" t="s">
        <v>418</v>
      </c>
      <c r="D157" s="265"/>
      <c r="E157" s="265"/>
      <c r="F157" s="318" t="s">
        <v>397</v>
      </c>
      <c r="G157" s="265"/>
      <c r="H157" s="317" t="s">
        <v>431</v>
      </c>
      <c r="I157" s="317" t="s">
        <v>393</v>
      </c>
      <c r="J157" s="317">
        <v>50</v>
      </c>
      <c r="K157" s="313"/>
    </row>
    <row r="158" s="1" customFormat="1" ht="15" customHeight="1">
      <c r="B158" s="290"/>
      <c r="C158" s="317" t="s">
        <v>416</v>
      </c>
      <c r="D158" s="265"/>
      <c r="E158" s="265"/>
      <c r="F158" s="318" t="s">
        <v>397</v>
      </c>
      <c r="G158" s="265"/>
      <c r="H158" s="317" t="s">
        <v>431</v>
      </c>
      <c r="I158" s="317" t="s">
        <v>393</v>
      </c>
      <c r="J158" s="317">
        <v>50</v>
      </c>
      <c r="K158" s="313"/>
    </row>
    <row r="159" s="1" customFormat="1" ht="15" customHeight="1">
      <c r="B159" s="290"/>
      <c r="C159" s="317" t="s">
        <v>82</v>
      </c>
      <c r="D159" s="265"/>
      <c r="E159" s="265"/>
      <c r="F159" s="318" t="s">
        <v>391</v>
      </c>
      <c r="G159" s="265"/>
      <c r="H159" s="317" t="s">
        <v>453</v>
      </c>
      <c r="I159" s="317" t="s">
        <v>393</v>
      </c>
      <c r="J159" s="317" t="s">
        <v>454</v>
      </c>
      <c r="K159" s="313"/>
    </row>
    <row r="160" s="1" customFormat="1" ht="15" customHeight="1">
      <c r="B160" s="290"/>
      <c r="C160" s="317" t="s">
        <v>455</v>
      </c>
      <c r="D160" s="265"/>
      <c r="E160" s="265"/>
      <c r="F160" s="318" t="s">
        <v>391</v>
      </c>
      <c r="G160" s="265"/>
      <c r="H160" s="317" t="s">
        <v>456</v>
      </c>
      <c r="I160" s="317" t="s">
        <v>426</v>
      </c>
      <c r="J160" s="317"/>
      <c r="K160" s="313"/>
    </row>
    <row r="16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="1" customFormat="1" ht="45" customHeight="1">
      <c r="B165" s="255"/>
      <c r="C165" s="256" t="s">
        <v>457</v>
      </c>
      <c r="D165" s="256"/>
      <c r="E165" s="256"/>
      <c r="F165" s="256"/>
      <c r="G165" s="256"/>
      <c r="H165" s="256"/>
      <c r="I165" s="256"/>
      <c r="J165" s="256"/>
      <c r="K165" s="257"/>
    </row>
    <row r="166" s="1" customFormat="1" ht="17.25" customHeight="1">
      <c r="B166" s="255"/>
      <c r="C166" s="280" t="s">
        <v>385</v>
      </c>
      <c r="D166" s="280"/>
      <c r="E166" s="280"/>
      <c r="F166" s="280" t="s">
        <v>386</v>
      </c>
      <c r="G166" s="322"/>
      <c r="H166" s="323" t="s">
        <v>54</v>
      </c>
      <c r="I166" s="323" t="s">
        <v>57</v>
      </c>
      <c r="J166" s="280" t="s">
        <v>387</v>
      </c>
      <c r="K166" s="257"/>
    </row>
    <row r="167" s="1" customFormat="1" ht="17.25" customHeight="1">
      <c r="B167" s="258"/>
      <c r="C167" s="282" t="s">
        <v>388</v>
      </c>
      <c r="D167" s="282"/>
      <c r="E167" s="282"/>
      <c r="F167" s="283" t="s">
        <v>389</v>
      </c>
      <c r="G167" s="324"/>
      <c r="H167" s="325"/>
      <c r="I167" s="325"/>
      <c r="J167" s="282" t="s">
        <v>390</v>
      </c>
      <c r="K167" s="260"/>
    </row>
    <row r="168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="1" customFormat="1" ht="15" customHeight="1">
      <c r="B169" s="290"/>
      <c r="C169" s="265" t="s">
        <v>394</v>
      </c>
      <c r="D169" s="265"/>
      <c r="E169" s="265"/>
      <c r="F169" s="288" t="s">
        <v>391</v>
      </c>
      <c r="G169" s="265"/>
      <c r="H169" s="265" t="s">
        <v>431</v>
      </c>
      <c r="I169" s="265" t="s">
        <v>393</v>
      </c>
      <c r="J169" s="265">
        <v>120</v>
      </c>
      <c r="K169" s="313"/>
    </row>
    <row r="170" s="1" customFormat="1" ht="15" customHeight="1">
      <c r="B170" s="290"/>
      <c r="C170" s="265" t="s">
        <v>440</v>
      </c>
      <c r="D170" s="265"/>
      <c r="E170" s="265"/>
      <c r="F170" s="288" t="s">
        <v>391</v>
      </c>
      <c r="G170" s="265"/>
      <c r="H170" s="265" t="s">
        <v>441</v>
      </c>
      <c r="I170" s="265" t="s">
        <v>393</v>
      </c>
      <c r="J170" s="265" t="s">
        <v>442</v>
      </c>
      <c r="K170" s="313"/>
    </row>
    <row r="171" s="1" customFormat="1" ht="15" customHeight="1">
      <c r="B171" s="290"/>
      <c r="C171" s="265" t="s">
        <v>339</v>
      </c>
      <c r="D171" s="265"/>
      <c r="E171" s="265"/>
      <c r="F171" s="288" t="s">
        <v>391</v>
      </c>
      <c r="G171" s="265"/>
      <c r="H171" s="265" t="s">
        <v>458</v>
      </c>
      <c r="I171" s="265" t="s">
        <v>393</v>
      </c>
      <c r="J171" s="265" t="s">
        <v>442</v>
      </c>
      <c r="K171" s="313"/>
    </row>
    <row r="172" s="1" customFormat="1" ht="15" customHeight="1">
      <c r="B172" s="290"/>
      <c r="C172" s="265" t="s">
        <v>396</v>
      </c>
      <c r="D172" s="265"/>
      <c r="E172" s="265"/>
      <c r="F172" s="288" t="s">
        <v>397</v>
      </c>
      <c r="G172" s="265"/>
      <c r="H172" s="265" t="s">
        <v>458</v>
      </c>
      <c r="I172" s="265" t="s">
        <v>393</v>
      </c>
      <c r="J172" s="265">
        <v>50</v>
      </c>
      <c r="K172" s="313"/>
    </row>
    <row r="173" s="1" customFormat="1" ht="15" customHeight="1">
      <c r="B173" s="290"/>
      <c r="C173" s="265" t="s">
        <v>399</v>
      </c>
      <c r="D173" s="265"/>
      <c r="E173" s="265"/>
      <c r="F173" s="288" t="s">
        <v>391</v>
      </c>
      <c r="G173" s="265"/>
      <c r="H173" s="265" t="s">
        <v>458</v>
      </c>
      <c r="I173" s="265" t="s">
        <v>401</v>
      </c>
      <c r="J173" s="265"/>
      <c r="K173" s="313"/>
    </row>
    <row r="174" s="1" customFormat="1" ht="15" customHeight="1">
      <c r="B174" s="290"/>
      <c r="C174" s="265" t="s">
        <v>410</v>
      </c>
      <c r="D174" s="265"/>
      <c r="E174" s="265"/>
      <c r="F174" s="288" t="s">
        <v>397</v>
      </c>
      <c r="G174" s="265"/>
      <c r="H174" s="265" t="s">
        <v>458</v>
      </c>
      <c r="I174" s="265" t="s">
        <v>393</v>
      </c>
      <c r="J174" s="265">
        <v>50</v>
      </c>
      <c r="K174" s="313"/>
    </row>
    <row r="175" s="1" customFormat="1" ht="15" customHeight="1">
      <c r="B175" s="290"/>
      <c r="C175" s="265" t="s">
        <v>418</v>
      </c>
      <c r="D175" s="265"/>
      <c r="E175" s="265"/>
      <c r="F175" s="288" t="s">
        <v>397</v>
      </c>
      <c r="G175" s="265"/>
      <c r="H175" s="265" t="s">
        <v>458</v>
      </c>
      <c r="I175" s="265" t="s">
        <v>393</v>
      </c>
      <c r="J175" s="265">
        <v>50</v>
      </c>
      <c r="K175" s="313"/>
    </row>
    <row r="176" s="1" customFormat="1" ht="15" customHeight="1">
      <c r="B176" s="290"/>
      <c r="C176" s="265" t="s">
        <v>416</v>
      </c>
      <c r="D176" s="265"/>
      <c r="E176" s="265"/>
      <c r="F176" s="288" t="s">
        <v>397</v>
      </c>
      <c r="G176" s="265"/>
      <c r="H176" s="265" t="s">
        <v>458</v>
      </c>
      <c r="I176" s="265" t="s">
        <v>393</v>
      </c>
      <c r="J176" s="265">
        <v>50</v>
      </c>
      <c r="K176" s="313"/>
    </row>
    <row r="177" s="1" customFormat="1" ht="15" customHeight="1">
      <c r="B177" s="290"/>
      <c r="C177" s="265" t="s">
        <v>95</v>
      </c>
      <c r="D177" s="265"/>
      <c r="E177" s="265"/>
      <c r="F177" s="288" t="s">
        <v>391</v>
      </c>
      <c r="G177" s="265"/>
      <c r="H177" s="265" t="s">
        <v>459</v>
      </c>
      <c r="I177" s="265" t="s">
        <v>460</v>
      </c>
      <c r="J177" s="265"/>
      <c r="K177" s="313"/>
    </row>
    <row r="178" s="1" customFormat="1" ht="15" customHeight="1">
      <c r="B178" s="290"/>
      <c r="C178" s="265" t="s">
        <v>57</v>
      </c>
      <c r="D178" s="265"/>
      <c r="E178" s="265"/>
      <c r="F178" s="288" t="s">
        <v>391</v>
      </c>
      <c r="G178" s="265"/>
      <c r="H178" s="265" t="s">
        <v>461</v>
      </c>
      <c r="I178" s="265" t="s">
        <v>462</v>
      </c>
      <c r="J178" s="265">
        <v>1</v>
      </c>
      <c r="K178" s="313"/>
    </row>
    <row r="179" s="1" customFormat="1" ht="15" customHeight="1">
      <c r="B179" s="290"/>
      <c r="C179" s="265" t="s">
        <v>53</v>
      </c>
      <c r="D179" s="265"/>
      <c r="E179" s="265"/>
      <c r="F179" s="288" t="s">
        <v>391</v>
      </c>
      <c r="G179" s="265"/>
      <c r="H179" s="265" t="s">
        <v>463</v>
      </c>
      <c r="I179" s="265" t="s">
        <v>393</v>
      </c>
      <c r="J179" s="265">
        <v>20</v>
      </c>
      <c r="K179" s="313"/>
    </row>
    <row r="180" s="1" customFormat="1" ht="15" customHeight="1">
      <c r="B180" s="290"/>
      <c r="C180" s="265" t="s">
        <v>54</v>
      </c>
      <c r="D180" s="265"/>
      <c r="E180" s="265"/>
      <c r="F180" s="288" t="s">
        <v>391</v>
      </c>
      <c r="G180" s="265"/>
      <c r="H180" s="265" t="s">
        <v>464</v>
      </c>
      <c r="I180" s="265" t="s">
        <v>393</v>
      </c>
      <c r="J180" s="265">
        <v>255</v>
      </c>
      <c r="K180" s="313"/>
    </row>
    <row r="181" s="1" customFormat="1" ht="15" customHeight="1">
      <c r="B181" s="290"/>
      <c r="C181" s="265" t="s">
        <v>96</v>
      </c>
      <c r="D181" s="265"/>
      <c r="E181" s="265"/>
      <c r="F181" s="288" t="s">
        <v>391</v>
      </c>
      <c r="G181" s="265"/>
      <c r="H181" s="265" t="s">
        <v>355</v>
      </c>
      <c r="I181" s="265" t="s">
        <v>393</v>
      </c>
      <c r="J181" s="265">
        <v>10</v>
      </c>
      <c r="K181" s="313"/>
    </row>
    <row r="182" s="1" customFormat="1" ht="15" customHeight="1">
      <c r="B182" s="290"/>
      <c r="C182" s="265" t="s">
        <v>97</v>
      </c>
      <c r="D182" s="265"/>
      <c r="E182" s="265"/>
      <c r="F182" s="288" t="s">
        <v>391</v>
      </c>
      <c r="G182" s="265"/>
      <c r="H182" s="265" t="s">
        <v>465</v>
      </c>
      <c r="I182" s="265" t="s">
        <v>426</v>
      </c>
      <c r="J182" s="265"/>
      <c r="K182" s="313"/>
    </row>
    <row r="183" s="1" customFormat="1" ht="15" customHeight="1">
      <c r="B183" s="290"/>
      <c r="C183" s="265" t="s">
        <v>466</v>
      </c>
      <c r="D183" s="265"/>
      <c r="E183" s="265"/>
      <c r="F183" s="288" t="s">
        <v>391</v>
      </c>
      <c r="G183" s="265"/>
      <c r="H183" s="265" t="s">
        <v>467</v>
      </c>
      <c r="I183" s="265" t="s">
        <v>426</v>
      </c>
      <c r="J183" s="265"/>
      <c r="K183" s="313"/>
    </row>
    <row r="184" s="1" customFormat="1" ht="15" customHeight="1">
      <c r="B184" s="290"/>
      <c r="C184" s="265" t="s">
        <v>455</v>
      </c>
      <c r="D184" s="265"/>
      <c r="E184" s="265"/>
      <c r="F184" s="288" t="s">
        <v>391</v>
      </c>
      <c r="G184" s="265"/>
      <c r="H184" s="265" t="s">
        <v>468</v>
      </c>
      <c r="I184" s="265" t="s">
        <v>426</v>
      </c>
      <c r="J184" s="265"/>
      <c r="K184" s="313"/>
    </row>
    <row r="185" s="1" customFormat="1" ht="15" customHeight="1">
      <c r="B185" s="290"/>
      <c r="C185" s="265" t="s">
        <v>99</v>
      </c>
      <c r="D185" s="265"/>
      <c r="E185" s="265"/>
      <c r="F185" s="288" t="s">
        <v>397</v>
      </c>
      <c r="G185" s="265"/>
      <c r="H185" s="265" t="s">
        <v>469</v>
      </c>
      <c r="I185" s="265" t="s">
        <v>393</v>
      </c>
      <c r="J185" s="265">
        <v>50</v>
      </c>
      <c r="K185" s="313"/>
    </row>
    <row r="186" s="1" customFormat="1" ht="15" customHeight="1">
      <c r="B186" s="290"/>
      <c r="C186" s="265" t="s">
        <v>470</v>
      </c>
      <c r="D186" s="265"/>
      <c r="E186" s="265"/>
      <c r="F186" s="288" t="s">
        <v>397</v>
      </c>
      <c r="G186" s="265"/>
      <c r="H186" s="265" t="s">
        <v>471</v>
      </c>
      <c r="I186" s="265" t="s">
        <v>472</v>
      </c>
      <c r="J186" s="265"/>
      <c r="K186" s="313"/>
    </row>
    <row r="187" s="1" customFormat="1" ht="15" customHeight="1">
      <c r="B187" s="290"/>
      <c r="C187" s="265" t="s">
        <v>473</v>
      </c>
      <c r="D187" s="265"/>
      <c r="E187" s="265"/>
      <c r="F187" s="288" t="s">
        <v>397</v>
      </c>
      <c r="G187" s="265"/>
      <c r="H187" s="265" t="s">
        <v>474</v>
      </c>
      <c r="I187" s="265" t="s">
        <v>472</v>
      </c>
      <c r="J187" s="265"/>
      <c r="K187" s="313"/>
    </row>
    <row r="188" s="1" customFormat="1" ht="15" customHeight="1">
      <c r="B188" s="290"/>
      <c r="C188" s="265" t="s">
        <v>475</v>
      </c>
      <c r="D188" s="265"/>
      <c r="E188" s="265"/>
      <c r="F188" s="288" t="s">
        <v>397</v>
      </c>
      <c r="G188" s="265"/>
      <c r="H188" s="265" t="s">
        <v>476</v>
      </c>
      <c r="I188" s="265" t="s">
        <v>472</v>
      </c>
      <c r="J188" s="265"/>
      <c r="K188" s="313"/>
    </row>
    <row r="189" s="1" customFormat="1" ht="15" customHeight="1">
      <c r="B189" s="290"/>
      <c r="C189" s="326" t="s">
        <v>477</v>
      </c>
      <c r="D189" s="265"/>
      <c r="E189" s="265"/>
      <c r="F189" s="288" t="s">
        <v>397</v>
      </c>
      <c r="G189" s="265"/>
      <c r="H189" s="265" t="s">
        <v>478</v>
      </c>
      <c r="I189" s="265" t="s">
        <v>479</v>
      </c>
      <c r="J189" s="327" t="s">
        <v>480</v>
      </c>
      <c r="K189" s="313"/>
    </row>
    <row r="190" s="1" customFormat="1" ht="15" customHeight="1">
      <c r="B190" s="290"/>
      <c r="C190" s="326" t="s">
        <v>42</v>
      </c>
      <c r="D190" s="265"/>
      <c r="E190" s="265"/>
      <c r="F190" s="288" t="s">
        <v>391</v>
      </c>
      <c r="G190" s="265"/>
      <c r="H190" s="262" t="s">
        <v>481</v>
      </c>
      <c r="I190" s="265" t="s">
        <v>482</v>
      </c>
      <c r="J190" s="265"/>
      <c r="K190" s="313"/>
    </row>
    <row r="191" s="1" customFormat="1" ht="15" customHeight="1">
      <c r="B191" s="290"/>
      <c r="C191" s="326" t="s">
        <v>483</v>
      </c>
      <c r="D191" s="265"/>
      <c r="E191" s="265"/>
      <c r="F191" s="288" t="s">
        <v>391</v>
      </c>
      <c r="G191" s="265"/>
      <c r="H191" s="265" t="s">
        <v>484</v>
      </c>
      <c r="I191" s="265" t="s">
        <v>426</v>
      </c>
      <c r="J191" s="265"/>
      <c r="K191" s="313"/>
    </row>
    <row r="192" s="1" customFormat="1" ht="15" customHeight="1">
      <c r="B192" s="290"/>
      <c r="C192" s="326" t="s">
        <v>485</v>
      </c>
      <c r="D192" s="265"/>
      <c r="E192" s="265"/>
      <c r="F192" s="288" t="s">
        <v>391</v>
      </c>
      <c r="G192" s="265"/>
      <c r="H192" s="265" t="s">
        <v>486</v>
      </c>
      <c r="I192" s="265" t="s">
        <v>426</v>
      </c>
      <c r="J192" s="265"/>
      <c r="K192" s="313"/>
    </row>
    <row r="193" s="1" customFormat="1" ht="15" customHeight="1">
      <c r="B193" s="290"/>
      <c r="C193" s="326" t="s">
        <v>487</v>
      </c>
      <c r="D193" s="265"/>
      <c r="E193" s="265"/>
      <c r="F193" s="288" t="s">
        <v>397</v>
      </c>
      <c r="G193" s="265"/>
      <c r="H193" s="265" t="s">
        <v>488</v>
      </c>
      <c r="I193" s="265" t="s">
        <v>426</v>
      </c>
      <c r="J193" s="265"/>
      <c r="K193" s="313"/>
    </row>
    <row r="194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="1" customFormat="1" ht="21">
      <c r="B199" s="255"/>
      <c r="C199" s="256" t="s">
        <v>489</v>
      </c>
      <c r="D199" s="256"/>
      <c r="E199" s="256"/>
      <c r="F199" s="256"/>
      <c r="G199" s="256"/>
      <c r="H199" s="256"/>
      <c r="I199" s="256"/>
      <c r="J199" s="256"/>
      <c r="K199" s="257"/>
    </row>
    <row r="200" s="1" customFormat="1" ht="25.5" customHeight="1">
      <c r="B200" s="255"/>
      <c r="C200" s="329" t="s">
        <v>490</v>
      </c>
      <c r="D200" s="329"/>
      <c r="E200" s="329"/>
      <c r="F200" s="329" t="s">
        <v>491</v>
      </c>
      <c r="G200" s="330"/>
      <c r="H200" s="329" t="s">
        <v>492</v>
      </c>
      <c r="I200" s="329"/>
      <c r="J200" s="329"/>
      <c r="K200" s="257"/>
    </row>
    <row r="20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="1" customFormat="1" ht="15" customHeight="1">
      <c r="B202" s="290"/>
      <c r="C202" s="265" t="s">
        <v>482</v>
      </c>
      <c r="D202" s="265"/>
      <c r="E202" s="265"/>
      <c r="F202" s="288" t="s">
        <v>43</v>
      </c>
      <c r="G202" s="265"/>
      <c r="H202" s="265" t="s">
        <v>493</v>
      </c>
      <c r="I202" s="265"/>
      <c r="J202" s="265"/>
      <c r="K202" s="313"/>
    </row>
    <row r="203" s="1" customFormat="1" ht="15" customHeight="1">
      <c r="B203" s="290"/>
      <c r="C203" s="265"/>
      <c r="D203" s="265"/>
      <c r="E203" s="265"/>
      <c r="F203" s="288" t="s">
        <v>44</v>
      </c>
      <c r="G203" s="265"/>
      <c r="H203" s="265" t="s">
        <v>494</v>
      </c>
      <c r="I203" s="265"/>
      <c r="J203" s="265"/>
      <c r="K203" s="313"/>
    </row>
    <row r="204" s="1" customFormat="1" ht="15" customHeight="1">
      <c r="B204" s="290"/>
      <c r="C204" s="265"/>
      <c r="D204" s="265"/>
      <c r="E204" s="265"/>
      <c r="F204" s="288" t="s">
        <v>47</v>
      </c>
      <c r="G204" s="265"/>
      <c r="H204" s="265" t="s">
        <v>495</v>
      </c>
      <c r="I204" s="265"/>
      <c r="J204" s="265"/>
      <c r="K204" s="313"/>
    </row>
    <row r="205" s="1" customFormat="1" ht="15" customHeight="1">
      <c r="B205" s="290"/>
      <c r="C205" s="265"/>
      <c r="D205" s="265"/>
      <c r="E205" s="265"/>
      <c r="F205" s="288" t="s">
        <v>45</v>
      </c>
      <c r="G205" s="265"/>
      <c r="H205" s="265" t="s">
        <v>496</v>
      </c>
      <c r="I205" s="265"/>
      <c r="J205" s="265"/>
      <c r="K205" s="313"/>
    </row>
    <row r="206" s="1" customFormat="1" ht="15" customHeight="1">
      <c r="B206" s="290"/>
      <c r="C206" s="265"/>
      <c r="D206" s="265"/>
      <c r="E206" s="265"/>
      <c r="F206" s="288" t="s">
        <v>46</v>
      </c>
      <c r="G206" s="265"/>
      <c r="H206" s="265" t="s">
        <v>497</v>
      </c>
      <c r="I206" s="265"/>
      <c r="J206" s="265"/>
      <c r="K206" s="313"/>
    </row>
    <row r="207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="1" customFormat="1" ht="15" customHeight="1">
      <c r="B208" s="290"/>
      <c r="C208" s="265" t="s">
        <v>438</v>
      </c>
      <c r="D208" s="265"/>
      <c r="E208" s="265"/>
      <c r="F208" s="288" t="s">
        <v>76</v>
      </c>
      <c r="G208" s="265"/>
      <c r="H208" s="265" t="s">
        <v>498</v>
      </c>
      <c r="I208" s="265"/>
      <c r="J208" s="265"/>
      <c r="K208" s="313"/>
    </row>
    <row r="209" s="1" customFormat="1" ht="15" customHeight="1">
      <c r="B209" s="290"/>
      <c r="C209" s="265"/>
      <c r="D209" s="265"/>
      <c r="E209" s="265"/>
      <c r="F209" s="288" t="s">
        <v>333</v>
      </c>
      <c r="G209" s="265"/>
      <c r="H209" s="265" t="s">
        <v>334</v>
      </c>
      <c r="I209" s="265"/>
      <c r="J209" s="265"/>
      <c r="K209" s="313"/>
    </row>
    <row r="210" s="1" customFormat="1" ht="15" customHeight="1">
      <c r="B210" s="290"/>
      <c r="C210" s="265"/>
      <c r="D210" s="265"/>
      <c r="E210" s="265"/>
      <c r="F210" s="288" t="s">
        <v>331</v>
      </c>
      <c r="G210" s="265"/>
      <c r="H210" s="265" t="s">
        <v>499</v>
      </c>
      <c r="I210" s="265"/>
      <c r="J210" s="265"/>
      <c r="K210" s="313"/>
    </row>
    <row r="211" s="1" customFormat="1" ht="15" customHeight="1">
      <c r="B211" s="331"/>
      <c r="C211" s="265"/>
      <c r="D211" s="265"/>
      <c r="E211" s="265"/>
      <c r="F211" s="288" t="s">
        <v>335</v>
      </c>
      <c r="G211" s="326"/>
      <c r="H211" s="317" t="s">
        <v>336</v>
      </c>
      <c r="I211" s="317"/>
      <c r="J211" s="317"/>
      <c r="K211" s="332"/>
    </row>
    <row r="212" s="1" customFormat="1" ht="15" customHeight="1">
      <c r="B212" s="331"/>
      <c r="C212" s="265"/>
      <c r="D212" s="265"/>
      <c r="E212" s="265"/>
      <c r="F212" s="288" t="s">
        <v>337</v>
      </c>
      <c r="G212" s="326"/>
      <c r="H212" s="317" t="s">
        <v>500</v>
      </c>
      <c r="I212" s="317"/>
      <c r="J212" s="317"/>
      <c r="K212" s="332"/>
    </row>
    <row r="213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="1" customFormat="1" ht="15" customHeight="1">
      <c r="B214" s="331"/>
      <c r="C214" s="265" t="s">
        <v>462</v>
      </c>
      <c r="D214" s="265"/>
      <c r="E214" s="265"/>
      <c r="F214" s="288">
        <v>1</v>
      </c>
      <c r="G214" s="326"/>
      <c r="H214" s="317" t="s">
        <v>501</v>
      </c>
      <c r="I214" s="317"/>
      <c r="J214" s="317"/>
      <c r="K214" s="332"/>
    </row>
    <row r="215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502</v>
      </c>
      <c r="I215" s="317"/>
      <c r="J215" s="317"/>
      <c r="K215" s="332"/>
    </row>
    <row r="216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503</v>
      </c>
      <c r="I216" s="317"/>
      <c r="J216" s="317"/>
      <c r="K216" s="332"/>
    </row>
    <row r="217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504</v>
      </c>
      <c r="I217" s="317"/>
      <c r="J217" s="317"/>
      <c r="K217" s="332"/>
    </row>
    <row r="218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DESKTOP-C275LRE\Jindra</dc:creator>
  <cp:lastModifiedBy>DESKTOP-C275LRE\Jindra</cp:lastModifiedBy>
  <dcterms:created xsi:type="dcterms:W3CDTF">2021-05-27T12:55:25Z</dcterms:created>
  <dcterms:modified xsi:type="dcterms:W3CDTF">2021-05-27T12:55:28Z</dcterms:modified>
</cp:coreProperties>
</file>